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D:\miniweb\commander\"/>
    </mc:Choice>
  </mc:AlternateContent>
  <xr:revisionPtr revIDLastSave="0" documentId="8_{7766837F-14DF-4063-8C53-F8960982DF16}" xr6:coauthVersionLast="47" xr6:coauthVersionMax="47" xr10:uidLastSave="{00000000-0000-0000-0000-000000000000}"/>
  <workbookProtection workbookAlgorithmName="SHA-512" workbookHashValue="T3xWi152FiD9TME2w9Zp31BREITw4ayHs4i872dYQgQKePEIpYIvjiY8kh1vBystUHiLf4JJ52wanCt3KkOJkw==" workbookSaltValue="LNaTYh2Fo7oe3J4NnyrOoA==" workbookSpinCount="100000" lockStructure="1"/>
  <bookViews>
    <workbookView xWindow="-108" yWindow="-108" windowWidth="23256" windowHeight="12456" xr2:uid="{F08B91E5-40EB-42D3-8CF4-57CB1FF39E77}"/>
  </bookViews>
  <sheets>
    <sheet name="XL-Test" sheetId="1" r:id="rId1"/>
    <sheet name="About" sheetId="4" r:id="rId2"/>
    <sheet name="DF" sheetId="2" state="veryHidden" r:id="rId3"/>
  </sheets>
  <definedNames>
    <definedName name="Baris" localSheetId="2">DF!$M$1</definedName>
    <definedName name="kode_jawaban">DF!$C$34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2" l="1"/>
  <c r="E2" i="2"/>
  <c r="C2" i="2"/>
  <c r="D2" i="2"/>
  <c r="F2" i="2"/>
  <c r="G2" i="2"/>
  <c r="I2" i="2"/>
  <c r="J2" i="2"/>
  <c r="M1" i="2"/>
  <c r="D23" i="2"/>
  <c r="E23" i="2"/>
  <c r="F23" i="2"/>
  <c r="G23" i="2"/>
  <c r="H23" i="2"/>
  <c r="I23" i="2"/>
  <c r="J23" i="2"/>
  <c r="C23" i="2"/>
  <c r="D22" i="2"/>
  <c r="E22" i="2"/>
  <c r="F22" i="2"/>
  <c r="G22" i="2"/>
  <c r="H22" i="2"/>
  <c r="I22" i="2"/>
  <c r="J22" i="2"/>
  <c r="C2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V2" i="2"/>
  <c r="T2" i="2"/>
  <c r="R2" i="2"/>
  <c r="O2" i="2"/>
  <c r="U2" i="2"/>
  <c r="S2" i="2"/>
  <c r="Q2" i="2"/>
  <c r="P2" i="2"/>
  <c r="D25" i="2" l="1"/>
  <c r="D20" i="2" s="1"/>
  <c r="E25" i="2"/>
  <c r="G25" i="2"/>
  <c r="I25" i="2"/>
  <c r="C25" i="2"/>
  <c r="F25" i="2"/>
  <c r="H25" i="2"/>
  <c r="J25" i="2"/>
  <c r="J26" i="2"/>
  <c r="I26" i="2"/>
  <c r="H26" i="2"/>
  <c r="G26" i="2"/>
  <c r="F26" i="2"/>
  <c r="E26" i="2"/>
  <c r="D26" i="2"/>
  <c r="D17" i="2"/>
  <c r="F3" i="2"/>
  <c r="J3" i="2"/>
  <c r="C3" i="2"/>
  <c r="H3" i="2"/>
  <c r="C4" i="2"/>
  <c r="F4" i="2"/>
  <c r="H4" i="2"/>
  <c r="J4" i="2"/>
  <c r="C5" i="2"/>
  <c r="H5" i="2"/>
  <c r="J5" i="2"/>
  <c r="F5" i="2"/>
  <c r="C6" i="2"/>
  <c r="H6" i="2"/>
  <c r="J6" i="2"/>
  <c r="F6" i="2"/>
  <c r="C7" i="2"/>
  <c r="H7" i="2"/>
  <c r="J7" i="2"/>
  <c r="F7" i="2"/>
  <c r="F8" i="2"/>
  <c r="J8" i="2"/>
  <c r="C8" i="2"/>
  <c r="H8" i="2"/>
  <c r="C9" i="2"/>
  <c r="J9" i="2"/>
  <c r="F9" i="2"/>
  <c r="H9" i="2"/>
  <c r="J10" i="2"/>
  <c r="C10" i="2"/>
  <c r="F10" i="2"/>
  <c r="H10" i="2"/>
  <c r="C11" i="2"/>
  <c r="J11" i="2"/>
  <c r="F11" i="2"/>
  <c r="H11" i="2"/>
  <c r="F12" i="2"/>
  <c r="C12" i="2"/>
  <c r="J12" i="2"/>
  <c r="H12" i="2"/>
  <c r="H13" i="2"/>
  <c r="C13" i="2"/>
  <c r="F13" i="2"/>
  <c r="J13" i="2"/>
  <c r="C14" i="2"/>
  <c r="H14" i="2"/>
  <c r="F14" i="2"/>
  <c r="J14" i="2"/>
  <c r="H15" i="2"/>
  <c r="J15" i="2"/>
  <c r="C15" i="2"/>
  <c r="F15" i="2"/>
  <c r="O3" i="2"/>
  <c r="O5" i="2"/>
  <c r="O6" i="2"/>
  <c r="O7" i="2"/>
  <c r="O8" i="2"/>
  <c r="O9" i="2"/>
  <c r="C26" i="2"/>
  <c r="O4" i="2"/>
  <c r="D28" i="2" l="1"/>
  <c r="I3" i="2"/>
  <c r="G3" i="2"/>
  <c r="E3" i="2"/>
  <c r="I4" i="2"/>
  <c r="G4" i="2"/>
  <c r="E4" i="2"/>
  <c r="G5" i="2"/>
  <c r="I5" i="2"/>
  <c r="E5" i="2"/>
  <c r="G6" i="2"/>
  <c r="I6" i="2"/>
  <c r="E6" i="2"/>
  <c r="I7" i="2"/>
  <c r="E7" i="2"/>
  <c r="G7" i="2"/>
  <c r="G8" i="2"/>
  <c r="E8" i="2"/>
  <c r="I8" i="2"/>
  <c r="I9" i="2"/>
  <c r="G9" i="2"/>
  <c r="E9" i="2"/>
  <c r="G10" i="2"/>
  <c r="I10" i="2"/>
  <c r="E10" i="2"/>
  <c r="E11" i="2"/>
  <c r="G11" i="2"/>
  <c r="I11" i="2"/>
  <c r="G12" i="2"/>
  <c r="I12" i="2"/>
  <c r="E12" i="2"/>
  <c r="G13" i="2"/>
  <c r="I13" i="2"/>
  <c r="E13" i="2"/>
  <c r="G14" i="2"/>
  <c r="I14" i="2"/>
  <c r="E14" i="2"/>
  <c r="G15" i="2"/>
  <c r="I15" i="2"/>
  <c r="E15" i="2"/>
  <c r="H17" i="2"/>
  <c r="H20" i="2" s="1"/>
  <c r="H28" i="2" s="1"/>
  <c r="F17" i="2"/>
  <c r="F20" i="2" s="1"/>
  <c r="F28" i="2" s="1"/>
  <c r="J17" i="2"/>
  <c r="J20" i="2" s="1"/>
  <c r="J28" i="2" s="1"/>
  <c r="C17" i="2"/>
  <c r="C20" i="2" s="1"/>
  <c r="C28" i="2" s="1"/>
  <c r="G17" i="2" l="1"/>
  <c r="G20" i="2" s="1"/>
  <c r="G28" i="2" s="1"/>
  <c r="I17" i="2"/>
  <c r="I20" i="2" s="1"/>
  <c r="I28" i="2" s="1"/>
  <c r="E17" i="2"/>
  <c r="E20" i="2" s="1"/>
  <c r="E28" i="2" s="1"/>
  <c r="C30" i="2" l="1"/>
  <c r="C32" i="2" s="1"/>
  <c r="C34" i="2" a="1"/>
  <c r="C34" i="2" l="1"/>
  <c r="G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<sst xmlns="http://schemas.openxmlformats.org/spreadsheetml/2006/main" count="92" uniqueCount="91">
  <si>
    <t>C</t>
  </si>
  <si>
    <t>F</t>
  </si>
  <si>
    <t>KODE SOAL</t>
  </si>
  <si>
    <t>KODE JAWABAN</t>
  </si>
  <si>
    <t>Soal:</t>
  </si>
  <si>
    <t>SBEE001</t>
  </si>
  <si>
    <t>DF</t>
  </si>
  <si>
    <t>RND</t>
  </si>
  <si>
    <t>Pesanan 1</t>
  </si>
  <si>
    <t>Pesanan 2</t>
  </si>
  <si>
    <t>Pesanan Batal</t>
  </si>
  <si>
    <t>P1</t>
  </si>
  <si>
    <t>P2</t>
  </si>
  <si>
    <t>PC</t>
  </si>
  <si>
    <t>Harga Jual</t>
  </si>
  <si>
    <t>H</t>
  </si>
  <si>
    <t>T</t>
  </si>
  <si>
    <t>Modal</t>
  </si>
  <si>
    <r>
      <t xml:space="preserve">Jumlah Pesanan </t>
    </r>
    <r>
      <rPr>
        <b/>
        <vertAlign val="superscript"/>
        <sz val="11"/>
        <color rgb="FFFFC000"/>
        <rFont val="Aptos Narrow"/>
        <family val="2"/>
        <scheme val="minor"/>
      </rPr>
      <t>1</t>
    </r>
  </si>
  <si>
    <r>
      <t xml:space="preserve">Pesanan OK </t>
    </r>
    <r>
      <rPr>
        <b/>
        <vertAlign val="superscript"/>
        <sz val="11"/>
        <color rgb="FFFFC000"/>
        <rFont val="Aptos Narrow"/>
        <family val="2"/>
        <scheme val="minor"/>
      </rPr>
      <t>2</t>
    </r>
  </si>
  <si>
    <r>
      <t xml:space="preserve">% Batal </t>
    </r>
    <r>
      <rPr>
        <b/>
        <vertAlign val="superscript"/>
        <sz val="11"/>
        <color rgb="FFFFC000"/>
        <rFont val="Aptos Narrow"/>
        <family val="2"/>
        <scheme val="minor"/>
      </rPr>
      <t>4</t>
    </r>
  </si>
  <si>
    <r>
      <t xml:space="preserve">Pajak 5% </t>
    </r>
    <r>
      <rPr>
        <b/>
        <vertAlign val="superscript"/>
        <sz val="11"/>
        <color rgb="FFFFC000"/>
        <rFont val="Aptos Narrow"/>
        <family val="2"/>
        <scheme val="minor"/>
      </rPr>
      <t>5</t>
    </r>
  </si>
  <si>
    <r>
      <rPr>
        <b/>
        <sz val="11"/>
        <color theme="1"/>
        <rFont val="Aptos Narrow"/>
        <family val="2"/>
        <scheme val="minor"/>
      </rPr>
      <t>(Tambah)</t>
    </r>
    <r>
      <rPr>
        <sz val="11"/>
        <color theme="1"/>
        <rFont val="Aptos Narrow"/>
        <family val="2"/>
        <scheme val="minor"/>
      </rPr>
      <t xml:space="preserve"> kolom </t>
    </r>
    <r>
      <rPr>
        <b/>
        <sz val="11"/>
        <color rgb="FF0070C0"/>
        <rFont val="Aptos Narrow"/>
        <family val="2"/>
        <scheme val="minor"/>
      </rPr>
      <t>Jumlah Pesanan</t>
    </r>
    <r>
      <rPr>
        <sz val="11"/>
        <color theme="1"/>
        <rFont val="Aptos Narrow"/>
        <family val="2"/>
        <scheme val="minor"/>
      </rPr>
      <t xml:space="preserve"> didapatkan dari Pesanan 1 ditambah Pesanan 2</t>
    </r>
  </si>
  <si>
    <r>
      <rPr>
        <b/>
        <sz val="11"/>
        <color theme="1"/>
        <rFont val="Aptos Narrow"/>
        <family val="2"/>
        <scheme val="minor"/>
      </rPr>
      <t>(Kali)</t>
    </r>
    <r>
      <rPr>
        <sz val="11"/>
        <color theme="1"/>
        <rFont val="Aptos Narrow"/>
        <family val="2"/>
        <scheme val="minor"/>
      </rPr>
      <t xml:space="preserve"> kolom </t>
    </r>
    <r>
      <rPr>
        <b/>
        <sz val="11"/>
        <color rgb="FF0070C0"/>
        <rFont val="Aptos Narrow"/>
        <family val="2"/>
        <scheme val="minor"/>
      </rPr>
      <t xml:space="preserve"> Total Harga</t>
    </r>
    <r>
      <rPr>
        <sz val="11"/>
        <color theme="1"/>
        <rFont val="Aptos Narrow"/>
        <family val="2"/>
        <scheme val="minor"/>
      </rPr>
      <t xml:space="preserve"> didapatkan dari Harga Jual dikali Jumlah Pesanan</t>
    </r>
  </si>
  <si>
    <r>
      <t xml:space="preserve">Pesanan 2x  </t>
    </r>
    <r>
      <rPr>
        <b/>
        <vertAlign val="superscript"/>
        <sz val="11"/>
        <color rgb="FFFFC000"/>
        <rFont val="Aptos Narrow"/>
        <family val="2"/>
        <scheme val="minor"/>
      </rPr>
      <t>6</t>
    </r>
  </si>
  <si>
    <r>
      <t xml:space="preserve">Total Keuntungan </t>
    </r>
    <r>
      <rPr>
        <b/>
        <vertAlign val="superscript"/>
        <sz val="11"/>
        <color rgb="FFFFC000"/>
        <rFont val="Aptos Narrow"/>
        <family val="2"/>
        <scheme val="minor"/>
      </rPr>
      <t>8</t>
    </r>
  </si>
  <si>
    <r>
      <rPr>
        <b/>
        <sz val="11"/>
        <color theme="1"/>
        <rFont val="Aptos Narrow"/>
        <family val="2"/>
        <scheme val="minor"/>
      </rPr>
      <t>(Bagi)</t>
    </r>
    <r>
      <rPr>
        <sz val="11"/>
        <color theme="1"/>
        <rFont val="Aptos Narrow"/>
        <family val="2"/>
        <scheme val="minor"/>
      </rPr>
      <t xml:space="preserve"> kolom </t>
    </r>
    <r>
      <rPr>
        <b/>
        <sz val="11"/>
        <color rgb="FF0070C0"/>
        <rFont val="Aptos Narrow"/>
        <family val="2"/>
        <scheme val="minor"/>
      </rPr>
      <t xml:space="preserve"> % Batal</t>
    </r>
    <r>
      <rPr>
        <sz val="11"/>
        <color theme="1"/>
        <rFont val="Aptos Narrow"/>
        <family val="2"/>
        <scheme val="minor"/>
      </rPr>
      <t xml:space="preserve"> didapatkan dari Pesanan Batal dibagi Jumlah Pesanan</t>
    </r>
  </si>
  <si>
    <r>
      <rPr>
        <b/>
        <sz val="11"/>
        <color theme="1"/>
        <rFont val="Aptos Narrow"/>
        <family val="2"/>
        <scheme val="minor"/>
      </rPr>
      <t>(Persen)</t>
    </r>
    <r>
      <rPr>
        <sz val="11"/>
        <color theme="1"/>
        <rFont val="Aptos Narrow"/>
        <family val="2"/>
        <scheme val="minor"/>
      </rPr>
      <t xml:space="preserve"> kolom </t>
    </r>
    <r>
      <rPr>
        <b/>
        <sz val="11"/>
        <color rgb="FF0070C0"/>
        <rFont val="Aptos Narrow"/>
        <family val="2"/>
        <scheme val="minor"/>
      </rPr>
      <t xml:space="preserve"> Pajak 5%</t>
    </r>
    <r>
      <rPr>
        <sz val="11"/>
        <color theme="1"/>
        <rFont val="Aptos Narrow"/>
        <family val="2"/>
        <scheme val="minor"/>
      </rPr>
      <t xml:space="preserve"> didapatkan dari 5% dari Total Harga</t>
    </r>
  </si>
  <si>
    <r>
      <rPr>
        <b/>
        <sz val="11"/>
        <color theme="1"/>
        <rFont val="Aptos Narrow"/>
        <family val="2"/>
        <scheme val="minor"/>
      </rPr>
      <t>(Pangkat)</t>
    </r>
    <r>
      <rPr>
        <sz val="11"/>
        <color theme="1"/>
        <rFont val="Aptos Narrow"/>
        <family val="2"/>
        <scheme val="minor"/>
      </rPr>
      <t xml:space="preserve"> berapa jumlah pesanan jika dipangkat 2</t>
    </r>
  </si>
  <si>
    <r>
      <rPr>
        <b/>
        <sz val="11"/>
        <color theme="1"/>
        <rFont val="Aptos Narrow"/>
        <family val="2"/>
        <scheme val="minor"/>
      </rPr>
      <t>(Prioritas)</t>
    </r>
    <r>
      <rPr>
        <sz val="11"/>
        <color theme="1"/>
        <rFont val="Aptos Narrow"/>
        <family val="2"/>
        <scheme val="minor"/>
      </rPr>
      <t xml:space="preserve"> kolom </t>
    </r>
    <r>
      <rPr>
        <b/>
        <sz val="11"/>
        <color rgb="FF0070C0"/>
        <rFont val="Aptos Narrow"/>
        <family val="2"/>
        <scheme val="minor"/>
      </rPr>
      <t xml:space="preserve"> Total keuntungan</t>
    </r>
    <r>
      <rPr>
        <sz val="11"/>
        <color theme="1"/>
        <rFont val="Aptos Narrow"/>
        <family val="2"/>
        <scheme val="minor"/>
      </rPr>
      <t xml:space="preserve"> didapatkan dari Harga Jual dikurangi modal kemudian dikali Jumlah Pesanan</t>
    </r>
  </si>
  <si>
    <t>Cek Manual</t>
  </si>
  <si>
    <t>Cek Formula</t>
  </si>
  <si>
    <t>X</t>
  </si>
  <si>
    <t>Y</t>
  </si>
  <si>
    <t>B</t>
  </si>
  <si>
    <t>XL-TEST adalah platform inovatif yang menyediakan latihan Excel interaktif dengan pemeriksaan otomatis,</t>
  </si>
  <si>
    <t>sehingga pengguna dapat langsung mengetahui jawaban yang benar maupun salah.</t>
  </si>
  <si>
    <t>Terdapat 5 Level soal :</t>
  </si>
  <si>
    <t xml:space="preserve">Easy Level  </t>
  </si>
  <si>
    <t>(⭐)</t>
  </si>
  <si>
    <t xml:space="preserve">Medium Level        </t>
  </si>
  <si>
    <t>(⭐⭐)</t>
  </si>
  <si>
    <t xml:space="preserve">Hard Level </t>
  </si>
  <si>
    <t>(⭐⭐⭐)</t>
  </si>
  <si>
    <t xml:space="preserve">Extreme Level </t>
  </si>
  <si>
    <t>(⭐⭐⭐⭐)</t>
  </si>
  <si>
    <t xml:space="preserve">Championship Level </t>
  </si>
  <si>
    <t>(⭐⭐⭐⭐⭐)</t>
  </si>
  <si>
    <t>Free Access</t>
  </si>
  <si>
    <t>https://belajarexcel.id/xl-test/</t>
  </si>
  <si>
    <r>
      <rPr>
        <b/>
        <sz val="11"/>
        <color theme="1"/>
        <rFont val="Aptos Narrow"/>
        <family val="2"/>
        <scheme val="minor"/>
      </rPr>
      <t>(Kurang)</t>
    </r>
    <r>
      <rPr>
        <sz val="11"/>
        <color theme="1"/>
        <rFont val="Aptos Narrow"/>
        <family val="2"/>
        <scheme val="minor"/>
      </rPr>
      <t xml:space="preserve"> kolom </t>
    </r>
    <r>
      <rPr>
        <b/>
        <sz val="11"/>
        <color rgb="FF0070C0"/>
        <rFont val="Aptos Narrow"/>
        <family val="2"/>
        <scheme val="minor"/>
      </rPr>
      <t xml:space="preserve"> Pesanan OK</t>
    </r>
    <r>
      <rPr>
        <sz val="11"/>
        <color theme="1"/>
        <rFont val="Aptos Narrow"/>
        <family val="2"/>
        <scheme val="minor"/>
      </rPr>
      <t xml:space="preserve"> didapatkan dari Jumlah Pesanan dikurangi Pesanan Batal</t>
    </r>
  </si>
  <si>
    <t>Intruksi</t>
  </si>
  <si>
    <t>Contoh</t>
  </si>
  <si>
    <t>#1</t>
  </si>
  <si>
    <t>#2</t>
  </si>
  <si>
    <t>#3</t>
  </si>
  <si>
    <t>#4</t>
  </si>
  <si>
    <t>#5</t>
  </si>
  <si>
    <t>#6</t>
  </si>
  <si>
    <t>#7</t>
  </si>
  <si>
    <t>#8</t>
  </si>
  <si>
    <t>#9</t>
  </si>
  <si>
    <t>#10</t>
  </si>
  <si>
    <t>#11</t>
  </si>
  <si>
    <t>#12</t>
  </si>
  <si>
    <t>#13</t>
  </si>
  <si>
    <t>#14</t>
  </si>
  <si>
    <t>No Soal</t>
  </si>
  <si>
    <r>
      <t xml:space="preserve">Harga Setelah Diskon 
(-25% Off) </t>
    </r>
    <r>
      <rPr>
        <b/>
        <vertAlign val="superscript"/>
        <sz val="11"/>
        <color rgb="FFFFC000"/>
        <rFont val="Aptos Narrow"/>
        <family val="2"/>
        <scheme val="minor"/>
      </rPr>
      <t>7</t>
    </r>
  </si>
  <si>
    <r>
      <rPr>
        <b/>
        <sz val="11"/>
        <color theme="1"/>
        <rFont val="Aptos Narrow"/>
        <family val="2"/>
        <scheme val="minor"/>
      </rPr>
      <t>(Persen Kurang)</t>
    </r>
    <r>
      <rPr>
        <sz val="11"/>
        <color theme="1"/>
        <rFont val="Aptos Narrow"/>
        <family val="2"/>
        <scheme val="minor"/>
      </rPr>
      <t xml:space="preserve"> berapa </t>
    </r>
    <r>
      <rPr>
        <b/>
        <sz val="11"/>
        <color rgb="FF0070C0"/>
        <rFont val="Aptos Narrow"/>
        <family val="2"/>
        <scheme val="minor"/>
      </rPr>
      <t>Total Harga Setelah Diskon</t>
    </r>
    <r>
      <rPr>
        <sz val="11"/>
        <color theme="1"/>
        <rFont val="Aptos Narrow"/>
        <family val="2"/>
        <scheme val="minor"/>
      </rPr>
      <t xml:space="preserve"> jika Total Harga mendapatkan diskon 25%</t>
    </r>
  </si>
  <si>
    <r>
      <t xml:space="preserve">Tambah </t>
    </r>
    <r>
      <rPr>
        <b/>
        <sz val="11"/>
        <color theme="5"/>
        <rFont val="Aptos Narrow"/>
        <family val="2"/>
        <scheme val="minor"/>
      </rPr>
      <t>P1+P2</t>
    </r>
  </si>
  <si>
    <r>
      <t xml:space="preserve">Kurang </t>
    </r>
    <r>
      <rPr>
        <b/>
        <sz val="11"/>
        <color theme="5"/>
        <rFont val="Aptos Narrow"/>
        <family val="2"/>
        <scheme val="minor"/>
      </rPr>
      <t>F-PC</t>
    </r>
  </si>
  <si>
    <r>
      <t xml:space="preserve">Kali </t>
    </r>
    <r>
      <rPr>
        <b/>
        <sz val="11"/>
        <color theme="5"/>
        <rFont val="Aptos Narrow"/>
        <family val="2"/>
        <scheme val="minor"/>
      </rPr>
      <t>H*F</t>
    </r>
  </si>
  <si>
    <r>
      <t xml:space="preserve">Bagi </t>
    </r>
    <r>
      <rPr>
        <b/>
        <sz val="11"/>
        <color theme="5"/>
        <rFont val="Aptos Narrow"/>
        <family val="2"/>
        <scheme val="minor"/>
      </rPr>
      <t>PC/F</t>
    </r>
  </si>
  <si>
    <r>
      <rPr>
        <b/>
        <sz val="11"/>
        <color theme="5"/>
        <rFont val="Aptos Narrow"/>
        <family val="2"/>
        <scheme val="minor"/>
      </rPr>
      <t>5%</t>
    </r>
    <r>
      <rPr>
        <b/>
        <sz val="11"/>
        <color theme="6" tint="-0.249977111117893"/>
        <rFont val="Aptos Narrow"/>
        <family val="2"/>
        <scheme val="minor"/>
      </rPr>
      <t xml:space="preserve"> dari </t>
    </r>
    <r>
      <rPr>
        <b/>
        <sz val="11"/>
        <color theme="5"/>
        <rFont val="Aptos Narrow"/>
        <family val="2"/>
        <scheme val="minor"/>
      </rPr>
      <t>T</t>
    </r>
  </si>
  <si>
    <r>
      <t xml:space="preserve">Pangkat </t>
    </r>
    <r>
      <rPr>
        <b/>
        <sz val="11"/>
        <color theme="5"/>
        <rFont val="Aptos Narrow"/>
        <family val="2"/>
        <scheme val="minor"/>
      </rPr>
      <t>F^2</t>
    </r>
  </si>
  <si>
    <r>
      <t xml:space="preserve">Jumlah Diskon </t>
    </r>
    <r>
      <rPr>
        <b/>
        <sz val="11"/>
        <color theme="5"/>
        <rFont val="Aptos Narrow"/>
        <family val="2"/>
        <scheme val="minor"/>
      </rPr>
      <t>T-25%</t>
    </r>
  </si>
  <si>
    <r>
      <t xml:space="preserve">Total </t>
    </r>
    <r>
      <rPr>
        <b/>
        <sz val="11"/>
        <color theme="5"/>
        <rFont val="Aptos Narrow"/>
        <family val="2"/>
        <scheme val="minor"/>
      </rPr>
      <t>H-C*F</t>
    </r>
  </si>
  <si>
    <t>Saya adalah seorang Excel Holic yang percaya bahwa setiap angka memiliki cerita yang bisa ditemukan dengan cara yang tepat.</t>
  </si>
  <si>
    <t>Contact :</t>
  </si>
  <si>
    <t>🌐 Web</t>
  </si>
  <si>
    <t>https://www.threads.com/@andisetiadi</t>
  </si>
  <si>
    <t>🪡threads</t>
  </si>
  <si>
    <t>https://setiadi.me</t>
  </si>
  <si>
    <r>
      <t xml:space="preserve">Total Harga </t>
    </r>
    <r>
      <rPr>
        <b/>
        <vertAlign val="superscript"/>
        <sz val="11"/>
        <color rgb="FFFFC000"/>
        <rFont val="Aptos Narrow"/>
        <family val="2"/>
        <scheme val="minor"/>
      </rPr>
      <t>3</t>
    </r>
  </si>
  <si>
    <r>
      <t xml:space="preserve">Easy Level </t>
    </r>
    <r>
      <rPr>
        <b/>
        <sz val="11"/>
        <rFont val="Aptos Narrow"/>
        <family val="2"/>
        <scheme val="minor"/>
      </rPr>
      <t>- Soal Latihan Operator Matematika</t>
    </r>
  </si>
  <si>
    <t>“Excel bukan cuma soal kerjaan tapi juga hobi yang aku nikmati.”</t>
  </si>
  <si>
    <t>Perlu Video Penjelasan atau Kunci Jawaban ?</t>
  </si>
  <si>
    <t>Scan barcode atau kunjungi</t>
  </si>
  <si>
    <t>https://lynk.id/setiadi/page/jawaban-xl-test</t>
  </si>
  <si>
    <t>EA6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</si>
</sst>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(* #,##0_);_(* \(#,##0\);_(* &quot;-&quot;??_);_(@_)"/>
    <numFmt numFmtId="166" formatCode="_-[$Rp-421]* #,##0_-;\-[$Rp-421]* #,##0_-;_-[$Rp-421]* &quot;-&quot;_-;_-@_-"/>
    <numFmt numFmtId="167" formatCode="0.000"/>
    <numFmt numFmtId="168" formatCode="#,##0;\(#,##0\);\-"/>
  </numFmts>
  <fonts count="3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color theme="5"/>
      <name val="Aptos Narrow"/>
      <family val="2"/>
      <scheme val="minor"/>
    </font>
    <font>
      <sz val="10"/>
      <color rgb="FF00B050"/>
      <name val="Aptos Narrow"/>
      <family val="2"/>
      <scheme val="minor"/>
    </font>
    <font>
      <sz val="9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b/>
      <vertAlign val="superscript"/>
      <sz val="11"/>
      <color rgb="FFFFC000"/>
      <name val="Aptos Narrow"/>
      <family val="2"/>
      <scheme val="minor"/>
    </font>
    <font>
      <i/>
      <sz val="11"/>
      <color rgb="FF0070C0"/>
      <name val="Aptos Narrow"/>
      <family val="2"/>
      <scheme val="minor"/>
    </font>
    <font>
      <b/>
      <sz val="18"/>
      <color theme="0"/>
      <name val="ROBOTECH GP"/>
      <family val="2"/>
    </font>
    <font>
      <sz val="11"/>
      <color theme="1"/>
      <name val="Roboto"/>
    </font>
    <font>
      <b/>
      <sz val="12"/>
      <color theme="0"/>
      <name val="ROBOTECH GP"/>
      <family val="2"/>
    </font>
    <font>
      <b/>
      <sz val="18"/>
      <color theme="0"/>
      <name val="Roboto"/>
    </font>
    <font>
      <b/>
      <sz val="12"/>
      <color theme="0"/>
      <name val="Roboto"/>
    </font>
    <font>
      <b/>
      <sz val="14"/>
      <color theme="0"/>
      <name val="Roboto"/>
    </font>
    <font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6" tint="-0.249977111117893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sz val="10"/>
      <color rgb="FF3D3D4E"/>
      <name val="Arial"/>
      <family val="2"/>
    </font>
    <font>
      <sz val="10"/>
      <color rgb="FF1D1F45"/>
      <name val="Arial"/>
      <family val="2"/>
    </font>
    <font>
      <sz val="11"/>
      <color theme="4" tint="0.39997558519241921"/>
      <name val="Aptos Narrow"/>
      <family val="2"/>
      <scheme val="minor"/>
    </font>
    <font>
      <b/>
      <sz val="10"/>
      <color rgb="FF1D1F45"/>
      <name val="Arial"/>
      <family val="2"/>
    </font>
    <font>
      <b/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theme="3" tint="0.249977111117893"/>
      <name val="Aptos Narrow"/>
      <family val="2"/>
      <scheme val="minor"/>
    </font>
    <font>
      <sz val="10"/>
      <color rgb="FF0070C0"/>
      <name val="Aptos Narrow"/>
      <family val="2"/>
      <scheme val="minor"/>
    </font>
    <font>
      <sz val="9"/>
      <color rgb="FF0070C0"/>
      <name val="Aptos Narrow"/>
      <family val="2"/>
      <scheme val="minor"/>
    </font>
    <font>
      <b/>
      <sz val="11"/>
      <color theme="0"/>
      <name val="ROBOTECH GP"/>
      <family val="2"/>
    </font>
    <font>
      <b/>
      <sz val="10"/>
      <color rgb="FF0070C0"/>
      <name val="Aptos Narrow"/>
      <family val="2"/>
      <scheme val="minor"/>
    </font>
    <font>
      <sz val="10"/>
      <color theme="0"/>
      <name val="Aptos Narrow"/>
      <family val="2"/>
      <scheme val="minor"/>
    </font>
    <font>
      <u/>
      <sz val="11"/>
      <color theme="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gradientFill>
        <stop position="0">
          <color rgb="FF0A9085"/>
        </stop>
        <stop position="1">
          <color rgb="FF020024"/>
        </stop>
      </gradientFill>
    </fill>
    <fill>
      <patternFill patternType="solid">
        <fgColor rgb="FF0A90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rgb="FF00B050"/>
      </left>
      <right style="thin">
        <color theme="0"/>
      </right>
      <top style="medium">
        <color rgb="FF00B050"/>
      </top>
      <bottom style="medium">
        <color rgb="FF00B050"/>
      </bottom>
      <diagonal/>
    </border>
    <border>
      <left style="thin">
        <color theme="0"/>
      </left>
      <right style="thin">
        <color theme="0"/>
      </right>
      <top style="medium">
        <color rgb="FF00B050"/>
      </top>
      <bottom style="medium">
        <color rgb="FF00B050"/>
      </bottom>
      <diagonal/>
    </border>
    <border>
      <left style="thin">
        <color theme="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</cellStyleXfs>
  <cellXfs count="88">
    <xf numFmtId="0" fontId="0" fillId="0" borderId="0" xfId="0"/>
    <xf numFmtId="0" fontId="0" fillId="3" borderId="1" xfId="0" applyFill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5" fillId="0" borderId="0" xfId="2" applyAlignment="1">
      <alignment horizontal="left"/>
    </xf>
    <xf numFmtId="0" fontId="9" fillId="0" borderId="0" xfId="0" applyFont="1"/>
    <xf numFmtId="1" fontId="0" fillId="0" borderId="0" xfId="0" applyNumberFormat="1"/>
    <xf numFmtId="166" fontId="0" fillId="3" borderId="1" xfId="1" applyNumberFormat="1" applyFont="1" applyFill="1" applyBorder="1" applyAlignment="1">
      <alignment horizontal="center" vertical="center"/>
    </xf>
    <xf numFmtId="0" fontId="10" fillId="0" borderId="0" xfId="0" applyFont="1"/>
    <xf numFmtId="167" fontId="0" fillId="0" borderId="0" xfId="0" applyNumberFormat="1"/>
    <xf numFmtId="0" fontId="6" fillId="0" borderId="0" xfId="0" applyFont="1" applyAlignment="1">
      <alignment horizontal="right"/>
    </xf>
    <xf numFmtId="0" fontId="1" fillId="0" borderId="1" xfId="4" applyBorder="1"/>
    <xf numFmtId="0" fontId="1" fillId="0" borderId="0" xfId="4"/>
    <xf numFmtId="0" fontId="14" fillId="0" borderId="0" xfId="0" applyFont="1"/>
    <xf numFmtId="0" fontId="19" fillId="7" borderId="8" xfId="0" applyFont="1" applyFill="1" applyBorder="1" applyAlignment="1">
      <alignment vertical="top" wrapText="1"/>
    </xf>
    <xf numFmtId="0" fontId="19" fillId="7" borderId="9" xfId="0" applyFont="1" applyFill="1" applyBorder="1" applyAlignment="1">
      <alignment vertical="top" wrapText="1"/>
    </xf>
    <xf numFmtId="0" fontId="19" fillId="7" borderId="10" xfId="0" applyFont="1" applyFill="1" applyBorder="1" applyAlignment="1">
      <alignment vertical="top" wrapText="1"/>
    </xf>
    <xf numFmtId="0" fontId="19" fillId="7" borderId="2" xfId="0" applyFont="1" applyFill="1" applyBorder="1" applyAlignment="1">
      <alignment vertical="top" wrapText="1"/>
    </xf>
    <xf numFmtId="0" fontId="19" fillId="7" borderId="0" xfId="0" applyFont="1" applyFill="1" applyAlignment="1">
      <alignment vertical="top" wrapText="1"/>
    </xf>
    <xf numFmtId="0" fontId="19" fillId="7" borderId="4" xfId="0" applyFont="1" applyFill="1" applyBorder="1" applyAlignment="1">
      <alignment vertical="top" wrapText="1"/>
    </xf>
    <xf numFmtId="0" fontId="19" fillId="7" borderId="5" xfId="0" applyFont="1" applyFill="1" applyBorder="1" applyAlignment="1">
      <alignment vertical="top" wrapText="1"/>
    </xf>
    <xf numFmtId="0" fontId="19" fillId="7" borderId="6" xfId="0" applyFont="1" applyFill="1" applyBorder="1" applyAlignment="1">
      <alignment vertical="top" wrapText="1"/>
    </xf>
    <xf numFmtId="0" fontId="19" fillId="7" borderId="7" xfId="0" applyFont="1" applyFill="1" applyBorder="1" applyAlignment="1">
      <alignment vertical="top" wrapText="1"/>
    </xf>
    <xf numFmtId="0" fontId="6" fillId="7" borderId="0" xfId="0" applyFont="1" applyFill="1" applyAlignment="1">
      <alignment horizontal="right"/>
    </xf>
    <xf numFmtId="0" fontId="0" fillId="7" borderId="0" xfId="0" applyFill="1"/>
    <xf numFmtId="0" fontId="10" fillId="7" borderId="0" xfId="0" applyFont="1" applyFill="1"/>
    <xf numFmtId="0" fontId="12" fillId="7" borderId="0" xfId="0" applyFont="1" applyFill="1"/>
    <xf numFmtId="0" fontId="0" fillId="7" borderId="6" xfId="0" applyFill="1" applyBorder="1"/>
    <xf numFmtId="0" fontId="19" fillId="0" borderId="0" xfId="0" applyFont="1" applyAlignment="1">
      <alignment vertical="top" wrapText="1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168" fontId="17" fillId="6" borderId="3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5" fillId="0" borderId="1" xfId="5" applyBorder="1" applyAlignment="1">
      <alignment vertical="top"/>
    </xf>
    <xf numFmtId="0" fontId="1" fillId="0" borderId="16" xfId="4" applyBorder="1"/>
    <xf numFmtId="0" fontId="1" fillId="0" borderId="17" xfId="4" applyBorder="1"/>
    <xf numFmtId="0" fontId="23" fillId="0" borderId="16" xfId="0" applyFont="1" applyBorder="1" applyAlignment="1">
      <alignment horizontal="left" vertical="top" wrapText="1"/>
    </xf>
    <xf numFmtId="0" fontId="24" fillId="0" borderId="16" xfId="0" applyFont="1" applyBorder="1" applyAlignment="1">
      <alignment horizontal="left" vertical="top" wrapText="1"/>
    </xf>
    <xf numFmtId="0" fontId="3" fillId="0" borderId="0" xfId="4" applyFont="1"/>
    <xf numFmtId="0" fontId="25" fillId="0" borderId="0" xfId="4" applyFont="1"/>
    <xf numFmtId="0" fontId="25" fillId="0" borderId="0" xfId="4" quotePrefix="1" applyFont="1"/>
    <xf numFmtId="0" fontId="5" fillId="0" borderId="0" xfId="2"/>
    <xf numFmtId="168" fontId="18" fillId="6" borderId="0" xfId="0" applyNumberFormat="1" applyFont="1" applyFill="1" applyAlignment="1">
      <alignment horizontal="left" vertical="center"/>
    </xf>
    <xf numFmtId="168" fontId="16" fillId="6" borderId="0" xfId="0" applyNumberFormat="1" applyFont="1" applyFill="1" applyAlignment="1">
      <alignment horizontal="left" vertical="center"/>
    </xf>
    <xf numFmtId="0" fontId="6" fillId="7" borderId="0" xfId="0" applyFont="1" applyFill="1"/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166" fontId="0" fillId="3" borderId="19" xfId="1" applyNumberFormat="1" applyFont="1" applyFill="1" applyBorder="1" applyAlignment="1">
      <alignment horizontal="center" vertical="center"/>
    </xf>
    <xf numFmtId="0" fontId="0" fillId="4" borderId="19" xfId="0" applyFill="1" applyBorder="1" applyAlignment="1">
      <alignment horizontal="right" indent="2"/>
    </xf>
    <xf numFmtId="166" fontId="0" fillId="4" borderId="19" xfId="0" applyNumberFormat="1" applyFill="1" applyBorder="1" applyAlignment="1">
      <alignment horizontal="right" indent="2"/>
    </xf>
    <xf numFmtId="10" fontId="0" fillId="4" borderId="19" xfId="3" applyNumberFormat="1" applyFont="1" applyFill="1" applyBorder="1" applyAlignment="1">
      <alignment horizontal="right" indent="2"/>
    </xf>
    <xf numFmtId="165" fontId="0" fillId="4" borderId="19" xfId="1" applyNumberFormat="1" applyFont="1" applyFill="1" applyBorder="1"/>
    <xf numFmtId="165" fontId="0" fillId="4" borderId="20" xfId="0" applyNumberFormat="1" applyFill="1" applyBorder="1"/>
    <xf numFmtId="0" fontId="0" fillId="3" borderId="21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166" fontId="0" fillId="3" borderId="11" xfId="1" applyNumberFormat="1" applyFont="1" applyFill="1" applyBorder="1" applyAlignment="1">
      <alignment horizontal="center" vertical="center"/>
    </xf>
    <xf numFmtId="168" fontId="18" fillId="6" borderId="23" xfId="0" applyNumberFormat="1" applyFont="1" applyFill="1" applyBorder="1" applyAlignment="1">
      <alignment horizontal="left" vertical="center"/>
    </xf>
    <xf numFmtId="0" fontId="0" fillId="8" borderId="0" xfId="0" applyFill="1"/>
    <xf numFmtId="0" fontId="6" fillId="7" borderId="0" xfId="0" applyFont="1" applyFill="1" applyAlignment="1">
      <alignment horizontal="left"/>
    </xf>
    <xf numFmtId="0" fontId="29" fillId="0" borderId="1" xfId="4" applyFont="1" applyBorder="1"/>
    <xf numFmtId="0" fontId="31" fillId="0" borderId="1" xfId="4" applyFont="1" applyBorder="1" applyAlignment="1">
      <alignment horizontal="left"/>
    </xf>
    <xf numFmtId="0" fontId="31" fillId="0" borderId="1" xfId="4" applyFont="1" applyBorder="1"/>
    <xf numFmtId="0" fontId="0" fillId="6" borderId="0" xfId="0" applyFill="1"/>
    <xf numFmtId="0" fontId="33" fillId="6" borderId="0" xfId="0" applyFont="1" applyFill="1"/>
    <xf numFmtId="0" fontId="28" fillId="6" borderId="0" xfId="0" applyFont="1" applyFill="1"/>
    <xf numFmtId="0" fontId="34" fillId="6" borderId="0" xfId="0" applyFont="1" applyFill="1"/>
    <xf numFmtId="0" fontId="35" fillId="6" borderId="0" xfId="2" applyFont="1" applyFill="1"/>
    <xf numFmtId="0" fontId="13" fillId="5" borderId="2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31" fillId="0" borderId="1" xfId="4" applyFont="1" applyBorder="1" applyAlignment="1">
      <alignment horizontal="left"/>
    </xf>
    <xf numFmtId="0" fontId="30" fillId="0" borderId="1" xfId="4" applyFont="1" applyBorder="1" applyAlignment="1">
      <alignment horizontal="left"/>
    </xf>
    <xf numFmtId="0" fontId="23" fillId="0" borderId="0" xfId="0" applyFont="1" applyAlignment="1">
      <alignment horizontal="left" vertical="top" wrapText="1"/>
    </xf>
    <xf numFmtId="0" fontId="23" fillId="0" borderId="15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15" xfId="0" applyFont="1" applyBorder="1" applyAlignment="1">
      <alignment horizontal="left" vertical="top" wrapText="1"/>
    </xf>
    <xf numFmtId="0" fontId="32" fillId="5" borderId="2" xfId="0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3" fillId="9" borderId="12" xfId="0" applyFont="1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166" fontId="0" fillId="9" borderId="13" xfId="1" applyNumberFormat="1" applyFont="1" applyFill="1" applyBorder="1" applyAlignment="1">
      <alignment horizontal="center" vertical="center"/>
    </xf>
    <xf numFmtId="0" fontId="0" fillId="9" borderId="13" xfId="0" applyFill="1" applyBorder="1" applyAlignment="1">
      <alignment horizontal="right" indent="2"/>
    </xf>
    <xf numFmtId="166" fontId="0" fillId="9" borderId="13" xfId="0" applyNumberFormat="1" applyFill="1" applyBorder="1" applyAlignment="1">
      <alignment horizontal="right" indent="2"/>
    </xf>
    <xf numFmtId="10" fontId="0" fillId="9" borderId="13" xfId="3" applyNumberFormat="1" applyFont="1" applyFill="1" applyBorder="1" applyAlignment="1">
      <alignment horizontal="right" indent="2"/>
    </xf>
    <xf numFmtId="165" fontId="0" fillId="9" borderId="13" xfId="1" applyNumberFormat="1" applyFont="1" applyFill="1" applyBorder="1"/>
    <xf numFmtId="165" fontId="0" fillId="9" borderId="14" xfId="0" applyNumberFormat="1" applyFill="1" applyBorder="1"/>
  </cellXfs>
  <cellStyles count="6">
    <cellStyle name="Comma" xfId="1" builtinId="3"/>
    <cellStyle name="Hyperlink" xfId="2" builtinId="8"/>
    <cellStyle name="Hyperlink 2" xfId="5" xr:uid="{C29B2A73-51F1-49F5-A37D-453509C09B56}"/>
    <cellStyle name="Normal" xfId="0" builtinId="0"/>
    <cellStyle name="Normal 2" xfId="4" xr:uid="{92AD0A28-227A-4E17-9A19-299C505D3A27}"/>
    <cellStyle name="Percent" xfId="3" builtinId="5"/>
  </cellStyles>
  <dxfs count="2">
    <dxf>
      <border>
        <bottom style="thin">
          <color rgb="FF00B050"/>
        </bottom>
        <vertical/>
        <horizontal/>
      </border>
    </dxf>
    <dxf>
      <border>
        <bottom style="thin">
          <color rgb="FF00B05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1</xdr:row>
      <xdr:rowOff>53340</xdr:rowOff>
    </xdr:from>
    <xdr:ext cx="1554479" cy="586842"/>
    <xdr:pic>
      <xdr:nvPicPr>
        <xdr:cNvPr id="2" name="Picture 1">
          <a:extLst>
            <a:ext uri="{FF2B5EF4-FFF2-40B4-BE49-F238E27FC236}">
              <a16:creationId xmlns:a16="http://schemas.microsoft.com/office/drawing/2014/main" id="{4237902D-D5FF-484C-A0CF-16EE65178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7180" y="236220"/>
          <a:ext cx="1554479" cy="586842"/>
        </a:xfrm>
        <a:prstGeom prst="rect">
          <a:avLst/>
        </a:prstGeom>
      </xdr:spPr>
    </xdr:pic>
    <xdr:clientData/>
  </xdr:oneCellAnchor>
  <xdr:twoCellAnchor editAs="oneCell">
    <xdr:from>
      <xdr:col>2</xdr:col>
      <xdr:colOff>0</xdr:colOff>
      <xdr:row>1</xdr:row>
      <xdr:rowOff>0</xdr:rowOff>
    </xdr:from>
    <xdr:to>
      <xdr:col>4</xdr:col>
      <xdr:colOff>365760</xdr:colOff>
      <xdr:row>14</xdr:row>
      <xdr:rowOff>91692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5B0E860-416D-4DBD-8A4C-6E791E503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2040" y="182880"/>
          <a:ext cx="1584960" cy="24691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setiadi.me/" TargetMode="External"/><Relationship Id="rId2" Type="http://schemas.openxmlformats.org/officeDocument/2006/relationships/hyperlink" Target="https://www.threads.com/@andisetiadi" TargetMode="External"/><Relationship Id="rId1" Type="http://schemas.openxmlformats.org/officeDocument/2006/relationships/hyperlink" Target="https://belajarexcel.id/xl-test/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lynk.id/setiadi/page/jawaban-xl-tes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21877-B3EA-4412-B568-060A61DBC08B}">
  <sheetPr codeName="Sheet1"/>
  <dimension ref="A1:Q68"/>
  <sheetViews>
    <sheetView tabSelected="1" topLeftCell="A25" workbookViewId="0">
      <selection activeCell="E36" sqref="E36"/>
    </sheetView>
  </sheetViews>
  <sheetFormatPr defaultRowHeight="13.8"/>
  <cols>
    <col min="1" max="1" width="9.796875" customWidth="1"/>
    <col min="2" max="2" width="15.296875" bestFit="1" customWidth="1"/>
    <col min="3" max="3" width="14.09765625" customWidth="1"/>
    <col min="4" max="4" width="16" customWidth="1"/>
    <col min="5" max="5" width="12.19921875" customWidth="1"/>
    <col min="6" max="6" width="11" customWidth="1"/>
    <col min="7" max="7" width="17.8984375" customWidth="1"/>
    <col min="8" max="8" width="13.3984375" customWidth="1"/>
    <col min="9" max="9" width="15.19921875" customWidth="1"/>
    <col min="10" max="10" width="11.8984375" customWidth="1"/>
    <col min="11" max="11" width="14.19921875" customWidth="1"/>
    <col min="12" max="12" width="17.796875" customWidth="1"/>
    <col min="13" max="13" width="21.796875" customWidth="1"/>
    <col min="14" max="14" width="16.3984375" customWidth="1"/>
    <col min="15" max="15" width="13.3984375" customWidth="1"/>
  </cols>
  <sheetData>
    <row r="1" spans="1:17" hidden="1"/>
    <row r="2" spans="1:17" hidden="1"/>
    <row r="3" spans="1:17" hidden="1"/>
    <row r="4" spans="1:17" hidden="1"/>
    <row r="5" spans="1:17" ht="14.4" hidden="1">
      <c r="P5" s="13"/>
      <c r="Q5" s="13"/>
    </row>
    <row r="6" spans="1:17" ht="14.4" hidden="1">
      <c r="P6" s="13"/>
      <c r="Q6" s="13"/>
    </row>
    <row r="7" spans="1:17" ht="14.4" hidden="1">
      <c r="P7" s="13"/>
      <c r="Q7" s="13"/>
    </row>
    <row r="8" spans="1:17" ht="14.4" hidden="1">
      <c r="P8" s="13"/>
      <c r="Q8" s="13"/>
    </row>
    <row r="9" spans="1:17" ht="14.4" hidden="1">
      <c r="P9" s="13"/>
      <c r="Q9" s="13"/>
    </row>
    <row r="10" spans="1:17" ht="5.4" hidden="1" customHeight="1">
      <c r="P10" s="13"/>
      <c r="Q10" s="13"/>
    </row>
    <row r="11" spans="1:17" hidden="1"/>
    <row r="12" spans="1:17" hidden="1"/>
    <row r="13" spans="1:17" hidden="1"/>
    <row r="14" spans="1:17" hidden="1"/>
    <row r="15" spans="1:17" hidden="1"/>
    <row r="16" spans="1:17" ht="23.4" hidden="1">
      <c r="A16" s="71" t="s">
        <v>2</v>
      </c>
      <c r="B16" s="71"/>
      <c r="C16" s="43" t="s">
        <v>5</v>
      </c>
      <c r="E16" s="71" t="s">
        <v>3</v>
      </c>
      <c r="F16" s="71"/>
      <c r="G16" s="58" t="str">
        <f ca="1">kode_jawaban</f>
        <v>EA6|35-13BE;13-606;5E-2306;16-64A;4C-1B48;24-AF9;2D-E43;35-10DC</v>
      </c>
      <c r="H16" s="44"/>
      <c r="I16" s="44"/>
      <c r="J16" s="44"/>
      <c r="K16" s="44"/>
      <c r="L16" s="44"/>
    </row>
    <row r="17" spans="1:12" ht="15" customHeight="1"/>
    <row r="18" spans="1:12" ht="22.8">
      <c r="A18" s="69" t="s">
        <v>51</v>
      </c>
      <c r="B18" s="70"/>
      <c r="C18" s="70"/>
      <c r="D18" s="70"/>
      <c r="E18" s="70"/>
      <c r="F18" s="70"/>
      <c r="G18" s="70"/>
      <c r="H18" s="70"/>
      <c r="I18" s="70"/>
      <c r="J18" s="70"/>
      <c r="K18" s="70"/>
      <c r="L18" s="70"/>
    </row>
    <row r="19" spans="1:12" ht="14.4" customHeight="1">
      <c r="A19" s="14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6"/>
    </row>
    <row r="20" spans="1:12" ht="14.4" customHeight="1">
      <c r="A20" s="18"/>
      <c r="B20" s="60" t="s">
        <v>85</v>
      </c>
      <c r="C20" s="18"/>
      <c r="D20" s="18"/>
      <c r="E20" s="18"/>
      <c r="F20" s="18"/>
      <c r="G20" s="18"/>
      <c r="H20" s="18"/>
      <c r="I20" s="18"/>
      <c r="J20" s="18"/>
      <c r="K20" s="18"/>
      <c r="L20" s="19"/>
    </row>
    <row r="21" spans="1:12" ht="15">
      <c r="A21" s="24"/>
      <c r="B21" s="23" t="s">
        <v>4</v>
      </c>
      <c r="C21" s="45"/>
      <c r="D21" s="18"/>
      <c r="E21" s="18"/>
      <c r="F21" s="24"/>
      <c r="G21" s="24"/>
      <c r="H21" s="18"/>
      <c r="I21" s="18"/>
      <c r="J21" s="18"/>
      <c r="K21" s="18"/>
      <c r="L21" s="19"/>
    </row>
    <row r="22" spans="1:12" ht="14.4" customHeight="1">
      <c r="A22" s="24"/>
      <c r="B22" s="25">
        <v>1</v>
      </c>
      <c r="C22" s="24" t="s">
        <v>22</v>
      </c>
      <c r="D22" s="18"/>
      <c r="E22" s="18"/>
      <c r="F22" s="24"/>
      <c r="G22" s="24"/>
      <c r="H22" s="18"/>
      <c r="I22" s="18"/>
      <c r="J22" s="18"/>
      <c r="K22" s="18"/>
      <c r="L22" s="19"/>
    </row>
    <row r="23" spans="1:12" ht="14.4" customHeight="1">
      <c r="A23" s="24"/>
      <c r="B23" s="25">
        <v>2</v>
      </c>
      <c r="C23" s="24" t="s">
        <v>50</v>
      </c>
      <c r="D23" s="18"/>
      <c r="E23" s="18"/>
      <c r="F23" s="24"/>
      <c r="G23" s="24"/>
      <c r="H23" s="18"/>
      <c r="I23" s="18"/>
      <c r="J23" s="18"/>
      <c r="K23" s="18"/>
      <c r="L23" s="19"/>
    </row>
    <row r="24" spans="1:12" ht="14.4" customHeight="1">
      <c r="A24" s="24"/>
      <c r="B24" s="25">
        <v>3</v>
      </c>
      <c r="C24" s="24" t="s">
        <v>23</v>
      </c>
      <c r="D24" s="18"/>
      <c r="E24" s="18"/>
      <c r="F24" s="24"/>
      <c r="G24" s="24"/>
      <c r="H24" s="18"/>
      <c r="I24" s="18"/>
      <c r="J24" s="18"/>
      <c r="K24" s="18"/>
      <c r="L24" s="19"/>
    </row>
    <row r="25" spans="1:12" ht="14.4" customHeight="1">
      <c r="A25" s="24"/>
      <c r="B25" s="25">
        <v>4</v>
      </c>
      <c r="C25" s="24" t="s">
        <v>26</v>
      </c>
      <c r="D25" s="18"/>
      <c r="E25" s="18"/>
      <c r="F25" s="24"/>
      <c r="G25" s="24"/>
      <c r="H25" s="18"/>
      <c r="I25" s="18"/>
      <c r="J25" s="18"/>
      <c r="K25" s="18"/>
      <c r="L25" s="19"/>
    </row>
    <row r="26" spans="1:12" ht="14.4" customHeight="1">
      <c r="A26" s="24"/>
      <c r="B26" s="25">
        <v>5</v>
      </c>
      <c r="C26" s="24" t="s">
        <v>27</v>
      </c>
      <c r="D26" s="18"/>
      <c r="E26" s="18"/>
      <c r="F26" s="24"/>
      <c r="G26" s="24"/>
      <c r="H26" s="18"/>
      <c r="I26" s="18"/>
      <c r="J26" s="18"/>
      <c r="K26" s="18"/>
      <c r="L26" s="19"/>
    </row>
    <row r="27" spans="1:12" ht="14.4" customHeight="1">
      <c r="A27" s="24"/>
      <c r="B27" s="25">
        <v>6</v>
      </c>
      <c r="C27" s="24" t="s">
        <v>28</v>
      </c>
      <c r="D27" s="18"/>
      <c r="E27" s="18"/>
      <c r="F27" s="24"/>
      <c r="G27" s="24"/>
      <c r="H27" s="18"/>
      <c r="I27" s="18"/>
      <c r="J27" s="18"/>
      <c r="K27" s="18"/>
      <c r="L27" s="19"/>
    </row>
    <row r="28" spans="1:12" ht="14.4" customHeight="1">
      <c r="A28" s="24"/>
      <c r="B28" s="25">
        <v>7</v>
      </c>
      <c r="C28" s="24" t="s">
        <v>69</v>
      </c>
      <c r="D28" s="18"/>
      <c r="E28" s="18"/>
      <c r="F28" s="24"/>
      <c r="G28" s="24"/>
      <c r="H28" s="18"/>
      <c r="I28" s="18"/>
      <c r="J28" s="18"/>
      <c r="K28" s="18"/>
      <c r="L28" s="19"/>
    </row>
    <row r="29" spans="1:12" ht="14.4" customHeight="1">
      <c r="A29" s="24"/>
      <c r="B29" s="25">
        <v>8</v>
      </c>
      <c r="C29" s="24" t="s">
        <v>29</v>
      </c>
      <c r="D29" s="18"/>
      <c r="E29" s="18"/>
      <c r="F29" s="24"/>
      <c r="G29" s="24"/>
      <c r="H29" s="18"/>
      <c r="I29" s="18"/>
      <c r="J29" s="18"/>
      <c r="K29" s="18"/>
      <c r="L29" s="19"/>
    </row>
    <row r="30" spans="1:12" ht="15" hidden="1">
      <c r="A30" s="24"/>
      <c r="B30" s="25"/>
      <c r="C30" s="24"/>
      <c r="D30" s="18"/>
      <c r="E30" s="18"/>
      <c r="F30" s="24"/>
      <c r="G30" s="24"/>
      <c r="H30" s="18"/>
      <c r="I30" s="18"/>
      <c r="J30" s="18"/>
      <c r="K30" s="18"/>
      <c r="L30" s="19"/>
    </row>
    <row r="31" spans="1:12" ht="14.4" hidden="1" customHeight="1">
      <c r="A31" s="24"/>
      <c r="B31" s="26"/>
      <c r="C31" s="24"/>
      <c r="D31" s="18"/>
      <c r="E31" s="18"/>
      <c r="F31" s="24"/>
      <c r="G31" s="24"/>
      <c r="H31" s="18"/>
      <c r="I31" s="18"/>
      <c r="J31" s="18"/>
      <c r="K31" s="18"/>
      <c r="L31" s="19"/>
    </row>
    <row r="32" spans="1:12" ht="15" hidden="1">
      <c r="A32" s="24"/>
      <c r="B32" s="26"/>
      <c r="C32" s="24"/>
      <c r="D32" s="18"/>
      <c r="E32" s="18"/>
      <c r="F32" s="24"/>
      <c r="G32" s="24"/>
      <c r="H32" s="18"/>
      <c r="I32" s="18"/>
      <c r="J32" s="18"/>
      <c r="K32" s="18"/>
      <c r="L32" s="19"/>
    </row>
    <row r="33" spans="1:14" ht="14.4" hidden="1" customHeight="1">
      <c r="A33" s="17"/>
      <c r="B33" s="24"/>
      <c r="C33" s="18"/>
      <c r="D33" s="18"/>
      <c r="E33" s="18"/>
      <c r="F33" s="24"/>
      <c r="G33" s="24"/>
      <c r="H33" s="18"/>
      <c r="I33" s="18"/>
      <c r="J33" s="18"/>
      <c r="K33" s="18"/>
      <c r="L33" s="19"/>
    </row>
    <row r="34" spans="1:14" ht="14.4" customHeight="1">
      <c r="A34" s="20"/>
      <c r="B34" s="27"/>
      <c r="C34" s="21"/>
      <c r="D34" s="21"/>
      <c r="E34" s="21"/>
      <c r="F34" s="21"/>
      <c r="G34" s="21"/>
      <c r="H34" s="21"/>
      <c r="I34" s="21"/>
      <c r="J34" s="21"/>
      <c r="K34" s="21"/>
      <c r="L34" s="22"/>
    </row>
    <row r="35" spans="1:14" ht="22.8">
      <c r="A35" s="69"/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</row>
    <row r="36" spans="1:14" ht="14.4" customHeight="1">
      <c r="A36" s="28"/>
      <c r="C36" s="28"/>
      <c r="D36" s="28"/>
      <c r="E36" s="28"/>
      <c r="F36" s="28"/>
      <c r="G36" s="28"/>
      <c r="H36" s="28"/>
      <c r="I36" s="28"/>
      <c r="J36" s="28"/>
      <c r="K36" s="28"/>
      <c r="L36" s="28"/>
    </row>
    <row r="37" spans="1:14" ht="14.4" thickBot="1"/>
    <row r="38" spans="1:14" ht="16.2" thickBot="1">
      <c r="B38" s="32" t="s">
        <v>11</v>
      </c>
      <c r="C38" s="32" t="s">
        <v>12</v>
      </c>
      <c r="D38" s="32" t="s">
        <v>13</v>
      </c>
      <c r="E38" s="32" t="s">
        <v>15</v>
      </c>
      <c r="F38" s="32" t="s">
        <v>0</v>
      </c>
      <c r="G38" s="32" t="s">
        <v>1</v>
      </c>
      <c r="H38" s="33"/>
      <c r="I38" s="32" t="s">
        <v>16</v>
      </c>
    </row>
    <row r="39" spans="1:14" ht="8.4" customHeight="1"/>
    <row r="40" spans="1:14">
      <c r="G40" s="31" t="s">
        <v>70</v>
      </c>
      <c r="H40" s="31" t="s">
        <v>71</v>
      </c>
      <c r="I40" s="31" t="s">
        <v>72</v>
      </c>
      <c r="J40" s="31" t="s">
        <v>73</v>
      </c>
      <c r="K40" s="31" t="s">
        <v>74</v>
      </c>
      <c r="L40" s="31" t="s">
        <v>75</v>
      </c>
      <c r="M40" s="31" t="s">
        <v>76</v>
      </c>
      <c r="N40" s="31" t="s">
        <v>77</v>
      </c>
    </row>
    <row r="41" spans="1:14" ht="34.799999999999997" customHeight="1" thickBot="1">
      <c r="A41" s="29" t="s">
        <v>67</v>
      </c>
      <c r="B41" s="29" t="s">
        <v>8</v>
      </c>
      <c r="C41" s="29" t="s">
        <v>9</v>
      </c>
      <c r="D41" s="29" t="s">
        <v>10</v>
      </c>
      <c r="E41" s="29" t="s">
        <v>14</v>
      </c>
      <c r="F41" s="29" t="s">
        <v>17</v>
      </c>
      <c r="G41" s="29" t="s">
        <v>18</v>
      </c>
      <c r="H41" s="29" t="s">
        <v>19</v>
      </c>
      <c r="I41" s="29" t="s">
        <v>84</v>
      </c>
      <c r="J41" s="29" t="s">
        <v>20</v>
      </c>
      <c r="K41" s="29" t="s">
        <v>21</v>
      </c>
      <c r="L41" s="29" t="s">
        <v>24</v>
      </c>
      <c r="M41" s="30" t="s">
        <v>68</v>
      </c>
      <c r="N41" s="29" t="s">
        <v>25</v>
      </c>
    </row>
    <row r="42" spans="1:14" ht="19.05" customHeight="1" thickBot="1">
      <c r="A42" s="80" t="s">
        <v>52</v>
      </c>
      <c r="B42" s="81">
        <v>25</v>
      </c>
      <c r="C42" s="81">
        <v>9</v>
      </c>
      <c r="D42" s="81">
        <v>6</v>
      </c>
      <c r="E42" s="82">
        <v>7500</v>
      </c>
      <c r="F42" s="82">
        <v>6250</v>
      </c>
      <c r="G42" s="83">
        <v>34</v>
      </c>
      <c r="H42" s="83">
        <v>28</v>
      </c>
      <c r="I42" s="84">
        <v>210000</v>
      </c>
      <c r="J42" s="85">
        <v>0.17647058823529413</v>
      </c>
      <c r="K42" s="84">
        <v>10500</v>
      </c>
      <c r="L42" s="86">
        <v>1156</v>
      </c>
      <c r="M42" s="84">
        <v>157500</v>
      </c>
      <c r="N42" s="87">
        <v>42500</v>
      </c>
    </row>
    <row r="43" spans="1:14" ht="6.6" customHeight="1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</row>
    <row r="44" spans="1:14" ht="19.05" customHeight="1">
      <c r="A44" s="46" t="s">
        <v>53</v>
      </c>
      <c r="B44" s="47">
        <v>13</v>
      </c>
      <c r="C44" s="47">
        <v>4</v>
      </c>
      <c r="D44" s="47">
        <v>7</v>
      </c>
      <c r="E44" s="48">
        <v>7000</v>
      </c>
      <c r="F44" s="48">
        <v>6000</v>
      </c>
      <c r="G44" s="49"/>
      <c r="H44" s="49"/>
      <c r="I44" s="50"/>
      <c r="J44" s="51"/>
      <c r="K44" s="50"/>
      <c r="L44" s="52"/>
      <c r="M44" s="50"/>
      <c r="N44" s="53"/>
    </row>
    <row r="45" spans="1:14" ht="19.05" customHeight="1">
      <c r="A45" s="54" t="s">
        <v>54</v>
      </c>
      <c r="B45" s="1">
        <v>7</v>
      </c>
      <c r="C45" s="1">
        <v>10</v>
      </c>
      <c r="D45" s="1">
        <v>6</v>
      </c>
      <c r="E45" s="7">
        <v>7000</v>
      </c>
      <c r="F45" s="7">
        <v>5500</v>
      </c>
      <c r="G45" s="49"/>
      <c r="H45" s="49"/>
      <c r="I45" s="50"/>
      <c r="J45" s="51"/>
      <c r="K45" s="50"/>
      <c r="L45" s="52"/>
      <c r="M45" s="50"/>
      <c r="N45" s="53"/>
    </row>
    <row r="46" spans="1:14" ht="19.05" customHeight="1">
      <c r="A46" s="54" t="s">
        <v>55</v>
      </c>
      <c r="B46" s="1">
        <v>7</v>
      </c>
      <c r="C46" s="1">
        <v>11</v>
      </c>
      <c r="D46" s="1">
        <v>5</v>
      </c>
      <c r="E46" s="7">
        <v>7000</v>
      </c>
      <c r="F46" s="7">
        <v>5600</v>
      </c>
      <c r="G46" s="49"/>
      <c r="H46" s="49"/>
      <c r="I46" s="50"/>
      <c r="J46" s="51"/>
      <c r="K46" s="50"/>
      <c r="L46" s="52"/>
      <c r="M46" s="50"/>
      <c r="N46" s="53"/>
    </row>
    <row r="47" spans="1:14" ht="19.05" customHeight="1">
      <c r="A47" s="54" t="s">
        <v>56</v>
      </c>
      <c r="B47" s="1">
        <v>11</v>
      </c>
      <c r="C47" s="1">
        <v>9</v>
      </c>
      <c r="D47" s="1">
        <v>6</v>
      </c>
      <c r="E47" s="7">
        <v>4000</v>
      </c>
      <c r="F47" s="7">
        <v>3100</v>
      </c>
      <c r="G47" s="49"/>
      <c r="H47" s="49"/>
      <c r="I47" s="50"/>
      <c r="J47" s="51"/>
      <c r="K47" s="50"/>
      <c r="L47" s="52"/>
      <c r="M47" s="50"/>
      <c r="N47" s="53"/>
    </row>
    <row r="48" spans="1:14" ht="19.05" customHeight="1">
      <c r="A48" s="54" t="s">
        <v>57</v>
      </c>
      <c r="B48" s="1">
        <v>10</v>
      </c>
      <c r="C48" s="1">
        <v>11</v>
      </c>
      <c r="D48" s="1">
        <v>1</v>
      </c>
      <c r="E48" s="7">
        <v>9000</v>
      </c>
      <c r="F48" s="7">
        <v>8000</v>
      </c>
      <c r="G48" s="49"/>
      <c r="H48" s="49"/>
      <c r="I48" s="50"/>
      <c r="J48" s="51"/>
      <c r="K48" s="50"/>
      <c r="L48" s="52"/>
      <c r="M48" s="50"/>
      <c r="N48" s="53"/>
    </row>
    <row r="49" spans="1:14" ht="19.05" customHeight="1">
      <c r="A49" s="54" t="s">
        <v>58</v>
      </c>
      <c r="B49" s="1">
        <v>15</v>
      </c>
      <c r="C49" s="1">
        <v>9</v>
      </c>
      <c r="D49" s="1">
        <v>7</v>
      </c>
      <c r="E49" s="7">
        <v>2000</v>
      </c>
      <c r="F49" s="7">
        <v>1000</v>
      </c>
      <c r="G49" s="49"/>
      <c r="H49" s="49"/>
      <c r="I49" s="50"/>
      <c r="J49" s="51"/>
      <c r="K49" s="50"/>
      <c r="L49" s="52"/>
      <c r="M49" s="50"/>
      <c r="N49" s="53"/>
    </row>
    <row r="50" spans="1:14" ht="19.05" customHeight="1">
      <c r="A50" s="54" t="s">
        <v>59</v>
      </c>
      <c r="B50" s="1">
        <v>9</v>
      </c>
      <c r="C50" s="1">
        <v>7</v>
      </c>
      <c r="D50" s="1">
        <v>2</v>
      </c>
      <c r="E50" s="7">
        <v>8000</v>
      </c>
      <c r="F50" s="7">
        <v>6800</v>
      </c>
      <c r="G50" s="49"/>
      <c r="H50" s="49"/>
      <c r="I50" s="50"/>
      <c r="J50" s="51"/>
      <c r="K50" s="50"/>
      <c r="L50" s="52"/>
      <c r="M50" s="50"/>
      <c r="N50" s="53"/>
    </row>
    <row r="51" spans="1:14" ht="19.05" customHeight="1">
      <c r="A51" s="54" t="s">
        <v>60</v>
      </c>
      <c r="B51" s="1">
        <v>18</v>
      </c>
      <c r="C51" s="1">
        <v>4</v>
      </c>
      <c r="D51" s="1">
        <v>4</v>
      </c>
      <c r="E51" s="7">
        <v>8000</v>
      </c>
      <c r="F51" s="7">
        <v>6600</v>
      </c>
      <c r="G51" s="49"/>
      <c r="H51" s="49"/>
      <c r="I51" s="50"/>
      <c r="J51" s="51"/>
      <c r="K51" s="50"/>
      <c r="L51" s="52"/>
      <c r="M51" s="50"/>
      <c r="N51" s="53"/>
    </row>
    <row r="52" spans="1:14" ht="19.05" customHeight="1">
      <c r="A52" s="54" t="s">
        <v>61</v>
      </c>
      <c r="B52" s="1">
        <v>10</v>
      </c>
      <c r="C52" s="1">
        <v>11</v>
      </c>
      <c r="D52" s="1">
        <v>3</v>
      </c>
      <c r="E52" s="7">
        <v>6000</v>
      </c>
      <c r="F52" s="7">
        <v>5200</v>
      </c>
      <c r="G52" s="49"/>
      <c r="H52" s="49"/>
      <c r="I52" s="50"/>
      <c r="J52" s="51"/>
      <c r="K52" s="50"/>
      <c r="L52" s="52"/>
      <c r="M52" s="50"/>
      <c r="N52" s="53"/>
    </row>
    <row r="53" spans="1:14" ht="19.05" customHeight="1">
      <c r="A53" s="54" t="s">
        <v>62</v>
      </c>
      <c r="B53" s="1">
        <v>8</v>
      </c>
      <c r="C53" s="1">
        <v>6</v>
      </c>
      <c r="D53" s="1">
        <v>3</v>
      </c>
      <c r="E53" s="7">
        <v>5000</v>
      </c>
      <c r="F53" s="7">
        <v>3700</v>
      </c>
      <c r="G53" s="49"/>
      <c r="H53" s="49"/>
      <c r="I53" s="50"/>
      <c r="J53" s="51"/>
      <c r="K53" s="50"/>
      <c r="L53" s="52"/>
      <c r="M53" s="50"/>
      <c r="N53" s="53"/>
    </row>
    <row r="54" spans="1:14" ht="19.05" customHeight="1">
      <c r="A54" s="54" t="s">
        <v>63</v>
      </c>
      <c r="B54" s="1">
        <v>17</v>
      </c>
      <c r="C54" s="1">
        <v>6</v>
      </c>
      <c r="D54" s="1">
        <v>9</v>
      </c>
      <c r="E54" s="7">
        <v>5000</v>
      </c>
      <c r="F54" s="7">
        <v>4000</v>
      </c>
      <c r="G54" s="49"/>
      <c r="H54" s="49"/>
      <c r="I54" s="50"/>
      <c r="J54" s="51"/>
      <c r="K54" s="50"/>
      <c r="L54" s="52"/>
      <c r="M54" s="50"/>
      <c r="N54" s="53"/>
    </row>
    <row r="55" spans="1:14" ht="19.05" customHeight="1">
      <c r="A55" s="54" t="s">
        <v>64</v>
      </c>
      <c r="B55" s="1">
        <v>4</v>
      </c>
      <c r="C55" s="1">
        <v>7</v>
      </c>
      <c r="D55" s="1">
        <v>6</v>
      </c>
      <c r="E55" s="7">
        <v>7000</v>
      </c>
      <c r="F55" s="7">
        <v>5900</v>
      </c>
      <c r="G55" s="49"/>
      <c r="H55" s="49"/>
      <c r="I55" s="50"/>
      <c r="J55" s="51"/>
      <c r="K55" s="50"/>
      <c r="L55" s="52"/>
      <c r="M55" s="50"/>
      <c r="N55" s="53"/>
    </row>
    <row r="56" spans="1:14" ht="19.05" customHeight="1">
      <c r="A56" s="54" t="s">
        <v>65</v>
      </c>
      <c r="B56" s="1">
        <v>7</v>
      </c>
      <c r="C56" s="1">
        <v>9</v>
      </c>
      <c r="D56" s="1">
        <v>4</v>
      </c>
      <c r="E56" s="7">
        <v>4000</v>
      </c>
      <c r="F56" s="7">
        <v>3100</v>
      </c>
      <c r="G56" s="49"/>
      <c r="H56" s="49"/>
      <c r="I56" s="50"/>
      <c r="J56" s="51"/>
      <c r="K56" s="50"/>
      <c r="L56" s="52"/>
      <c r="M56" s="50"/>
      <c r="N56" s="53"/>
    </row>
    <row r="57" spans="1:14" ht="19.05" customHeight="1">
      <c r="A57" s="55" t="s">
        <v>66</v>
      </c>
      <c r="B57" s="56">
        <v>15</v>
      </c>
      <c r="C57" s="56">
        <v>3</v>
      </c>
      <c r="D57" s="56">
        <v>6</v>
      </c>
      <c r="E57" s="57">
        <v>4000</v>
      </c>
      <c r="F57" s="57">
        <v>3100</v>
      </c>
      <c r="G57" s="49"/>
      <c r="H57" s="49"/>
      <c r="I57" s="50"/>
      <c r="J57" s="51"/>
      <c r="K57" s="50"/>
      <c r="L57" s="52"/>
      <c r="M57" s="50"/>
      <c r="N57" s="53"/>
    </row>
    <row r="60" spans="1:14">
      <c r="B60" s="10"/>
    </row>
    <row r="61" spans="1:14">
      <c r="B61" s="8"/>
    </row>
    <row r="62" spans="1:14">
      <c r="B62" s="8"/>
    </row>
    <row r="63" spans="1:14">
      <c r="B63" s="8"/>
      <c r="K63" s="2"/>
    </row>
    <row r="64" spans="1:14">
      <c r="B64" s="8"/>
    </row>
    <row r="65" spans="2:11">
      <c r="B65" s="8"/>
    </row>
    <row r="66" spans="2:11">
      <c r="B66" s="8"/>
      <c r="K66" s="3"/>
    </row>
    <row r="67" spans="2:11">
      <c r="B67" s="8"/>
      <c r="K67" s="4"/>
    </row>
    <row r="68" spans="2:11">
      <c r="B68" s="8"/>
      <c r="K68" s="5"/>
    </row>
  </sheetData>
  <mergeCells count="4">
    <mergeCell ref="A18:L18"/>
    <mergeCell ref="A35:L35"/>
    <mergeCell ref="A16:B16"/>
    <mergeCell ref="E16:F16"/>
  </mergeCells>
  <phoneticPr fontId="20" type="noConversion"/>
  <conditionalFormatting sqref="A42:N42">
    <cfRule type="expression" dxfId="1" priority="2">
      <formula>AND($B42=15,$C42=3)</formula>
    </cfRule>
  </conditionalFormatting>
  <conditionalFormatting sqref="A44:N57">
    <cfRule type="expression" dxfId="0" priority="1">
      <formula>AND($B44=15,$C44=3)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E5D2D-0DB9-4F0A-9E3C-8232C9CC97F7}">
  <sheetPr codeName="Sheet3"/>
  <dimension ref="B1:P33"/>
  <sheetViews>
    <sheetView showGridLines="0" workbookViewId="0">
      <selection activeCell="K37" sqref="K37"/>
    </sheetView>
  </sheetViews>
  <sheetFormatPr defaultColWidth="8.8984375" defaultRowHeight="13.8"/>
  <cols>
    <col min="1" max="1" width="5.796875" style="12" customWidth="1"/>
    <col min="2" max="2" width="10" style="12" customWidth="1"/>
    <col min="3" max="6" width="8.8984375" style="12"/>
    <col min="7" max="7" width="4.296875" style="12" customWidth="1"/>
    <col min="8" max="8" width="4.19921875" style="12" customWidth="1"/>
    <col min="9" max="9" width="8.8984375" style="12"/>
    <col min="10" max="10" width="10.3984375" style="12" customWidth="1"/>
    <col min="11" max="11" width="9.296875" style="12" customWidth="1"/>
    <col min="12" max="13" width="8.8984375" style="12"/>
    <col min="14" max="14" width="26.3984375" style="12" customWidth="1"/>
    <col min="15" max="16384" width="8.8984375" style="12"/>
  </cols>
  <sheetData>
    <row r="1" spans="7:16">
      <c r="H1" s="11"/>
      <c r="I1" s="11"/>
      <c r="J1" s="11"/>
      <c r="K1" s="11"/>
      <c r="L1" s="11"/>
      <c r="M1" s="11"/>
      <c r="N1" s="11"/>
      <c r="O1" s="11"/>
      <c r="P1" s="11"/>
    </row>
    <row r="2" spans="7:16">
      <c r="H2" s="11"/>
      <c r="I2" s="11"/>
      <c r="J2" s="11"/>
      <c r="K2" s="11"/>
      <c r="L2" s="11"/>
      <c r="M2" s="11"/>
      <c r="N2" s="11"/>
      <c r="O2" s="11"/>
      <c r="P2" s="11"/>
    </row>
    <row r="3" spans="7:16">
      <c r="G3" s="35"/>
      <c r="H3" s="36"/>
      <c r="I3" s="11"/>
      <c r="J3" s="11"/>
      <c r="K3" s="11"/>
      <c r="L3" s="11"/>
      <c r="M3" s="11"/>
      <c r="N3" s="11"/>
      <c r="O3" s="11"/>
      <c r="P3" s="11"/>
    </row>
    <row r="4" spans="7:16">
      <c r="G4" s="35"/>
      <c r="H4" s="36"/>
      <c r="I4" s="11"/>
      <c r="J4" s="11"/>
      <c r="K4" s="11"/>
      <c r="L4" s="11"/>
      <c r="M4" s="11"/>
      <c r="N4" s="11"/>
      <c r="O4" s="11"/>
      <c r="P4" s="11"/>
    </row>
    <row r="5" spans="7:16">
      <c r="G5" s="35"/>
      <c r="H5" s="36"/>
      <c r="I5" s="11"/>
      <c r="J5" s="11"/>
      <c r="K5" s="11"/>
      <c r="L5" s="11"/>
      <c r="M5" s="11"/>
      <c r="N5" s="11"/>
      <c r="O5" s="11"/>
      <c r="P5" s="11"/>
    </row>
    <row r="6" spans="7:16">
      <c r="G6" s="35"/>
      <c r="H6" s="36"/>
      <c r="I6" s="11" t="s">
        <v>35</v>
      </c>
      <c r="J6" s="11"/>
      <c r="K6" s="11"/>
      <c r="L6" s="11"/>
      <c r="M6" s="11"/>
      <c r="N6" s="11"/>
      <c r="O6" s="11"/>
      <c r="P6" s="11"/>
    </row>
    <row r="7" spans="7:16">
      <c r="G7" s="35"/>
      <c r="H7" s="36"/>
      <c r="I7" s="11" t="s">
        <v>36</v>
      </c>
      <c r="J7" s="11"/>
      <c r="K7" s="11"/>
      <c r="L7" s="11"/>
      <c r="M7" s="11"/>
      <c r="N7" s="11"/>
      <c r="O7" s="11"/>
      <c r="P7" s="11"/>
    </row>
    <row r="8" spans="7:16">
      <c r="G8" s="35"/>
      <c r="H8" s="36"/>
      <c r="I8" s="11"/>
      <c r="J8" s="11"/>
      <c r="K8" s="11"/>
      <c r="L8" s="11"/>
      <c r="M8" s="11"/>
      <c r="N8" s="11"/>
      <c r="O8" s="11"/>
      <c r="P8" s="11"/>
    </row>
    <row r="9" spans="7:16">
      <c r="G9" s="35"/>
      <c r="H9" s="36"/>
      <c r="I9" s="11"/>
      <c r="J9" s="11"/>
      <c r="K9" s="11"/>
      <c r="L9" s="11"/>
      <c r="M9" s="11"/>
      <c r="N9" s="11"/>
      <c r="O9" s="11"/>
      <c r="P9" s="11"/>
    </row>
    <row r="10" spans="7:16">
      <c r="G10" s="35"/>
      <c r="H10" s="36"/>
      <c r="I10" s="11" t="s">
        <v>37</v>
      </c>
      <c r="J10" s="11"/>
      <c r="K10" s="11"/>
      <c r="L10" s="11"/>
      <c r="M10" s="11"/>
      <c r="N10" s="11"/>
      <c r="O10" s="11"/>
      <c r="P10" s="11"/>
    </row>
    <row r="11" spans="7:16">
      <c r="G11" s="35"/>
      <c r="H11" s="36"/>
      <c r="I11" s="11"/>
      <c r="J11" s="11"/>
      <c r="K11" s="11"/>
      <c r="L11" s="11"/>
      <c r="M11" s="11"/>
      <c r="N11" s="11"/>
      <c r="O11" s="11"/>
      <c r="P11" s="11"/>
    </row>
    <row r="12" spans="7:16">
      <c r="G12" s="35"/>
      <c r="H12" s="36"/>
      <c r="I12" s="61"/>
      <c r="J12" s="73" t="s">
        <v>38</v>
      </c>
      <c r="K12" s="73"/>
      <c r="L12" s="72" t="s">
        <v>39</v>
      </c>
      <c r="M12" s="72"/>
      <c r="N12" s="11"/>
      <c r="O12" s="11"/>
      <c r="P12" s="11"/>
    </row>
    <row r="13" spans="7:16">
      <c r="G13" s="35"/>
      <c r="H13" s="36"/>
      <c r="I13" s="61"/>
      <c r="J13" s="73" t="s">
        <v>40</v>
      </c>
      <c r="K13" s="73"/>
      <c r="L13" s="62" t="s">
        <v>41</v>
      </c>
      <c r="M13" s="62"/>
      <c r="N13" s="11"/>
      <c r="O13" s="11"/>
      <c r="P13" s="11"/>
    </row>
    <row r="14" spans="7:16">
      <c r="G14" s="35"/>
      <c r="H14" s="36"/>
      <c r="I14" s="61"/>
      <c r="J14" s="73" t="s">
        <v>42</v>
      </c>
      <c r="K14" s="73"/>
      <c r="L14" s="62" t="s">
        <v>43</v>
      </c>
      <c r="M14" s="63"/>
      <c r="N14" s="11"/>
      <c r="O14" s="11"/>
      <c r="P14" s="11"/>
    </row>
    <row r="15" spans="7:16">
      <c r="G15" s="35"/>
      <c r="H15" s="36"/>
      <c r="I15" s="61"/>
      <c r="J15" s="73" t="s">
        <v>44</v>
      </c>
      <c r="K15" s="73"/>
      <c r="L15" s="62" t="s">
        <v>45</v>
      </c>
      <c r="M15" s="63"/>
      <c r="N15" s="11"/>
      <c r="O15" s="11"/>
      <c r="P15" s="11"/>
    </row>
    <row r="16" spans="7:16">
      <c r="G16" s="35"/>
      <c r="H16" s="36"/>
      <c r="I16" s="61"/>
      <c r="J16" s="73" t="s">
        <v>46</v>
      </c>
      <c r="K16" s="73"/>
      <c r="L16" s="62" t="s">
        <v>47</v>
      </c>
      <c r="M16" s="63"/>
      <c r="N16" s="11"/>
      <c r="O16" s="11"/>
      <c r="P16" s="11"/>
    </row>
    <row r="17" spans="2:16" ht="54.6" customHeight="1">
      <c r="B17" s="74" t="s">
        <v>78</v>
      </c>
      <c r="C17" s="74"/>
      <c r="D17" s="74"/>
      <c r="E17" s="74"/>
      <c r="F17" s="75"/>
      <c r="G17" s="37"/>
      <c r="H17" s="36"/>
      <c r="I17" s="11" t="s">
        <v>48</v>
      </c>
      <c r="J17" s="11"/>
      <c r="K17" s="11"/>
      <c r="L17" s="11"/>
      <c r="M17" s="11"/>
      <c r="N17" s="11"/>
      <c r="O17" s="11"/>
      <c r="P17" s="11"/>
    </row>
    <row r="18" spans="2:16" ht="54.6" customHeight="1">
      <c r="B18" s="76" t="s">
        <v>86</v>
      </c>
      <c r="C18" s="76"/>
      <c r="D18" s="76"/>
      <c r="E18" s="76"/>
      <c r="F18" s="77"/>
      <c r="G18" s="38"/>
      <c r="H18" s="36"/>
      <c r="I18" s="34" t="s">
        <v>49</v>
      </c>
      <c r="J18" s="11"/>
      <c r="K18" s="11"/>
      <c r="L18" s="11"/>
      <c r="M18" s="11"/>
      <c r="N18" s="11"/>
      <c r="O18" s="11"/>
      <c r="P18" s="11"/>
    </row>
    <row r="19" spans="2:16">
      <c r="B19" s="39" t="s">
        <v>79</v>
      </c>
      <c r="H19" s="11"/>
      <c r="J19" s="11"/>
      <c r="K19" s="11"/>
      <c r="L19" s="11"/>
      <c r="M19" s="11"/>
      <c r="N19" s="11"/>
      <c r="O19" s="11"/>
      <c r="P19" s="11"/>
    </row>
    <row r="20" spans="2:16">
      <c r="B20" s="40" t="s">
        <v>80</v>
      </c>
      <c r="C20" s="42" t="s">
        <v>83</v>
      </c>
      <c r="H20" s="11"/>
      <c r="J20" s="11"/>
      <c r="K20" s="11"/>
      <c r="L20" s="11"/>
      <c r="M20" s="11"/>
      <c r="N20" s="11"/>
      <c r="O20" s="11"/>
      <c r="P20" s="11"/>
    </row>
    <row r="21" spans="2:16">
      <c r="B21" s="41" t="s">
        <v>82</v>
      </c>
      <c r="C21" s="42" t="s">
        <v>81</v>
      </c>
      <c r="H21" s="11"/>
      <c r="I21" s="11"/>
      <c r="J21" s="11"/>
      <c r="K21" s="11"/>
      <c r="L21" s="11"/>
      <c r="M21" s="11"/>
      <c r="N21" s="11"/>
      <c r="O21" s="11"/>
      <c r="P21" s="11"/>
    </row>
    <row r="22" spans="2:16">
      <c r="H22" s="11"/>
      <c r="I22" s="11"/>
      <c r="J22" s="11"/>
      <c r="K22" s="11"/>
      <c r="L22" s="11"/>
      <c r="M22" s="11"/>
      <c r="N22" s="11"/>
      <c r="O22" s="11"/>
      <c r="P22" s="11"/>
    </row>
    <row r="23" spans="2:16">
      <c r="N23" s="11"/>
      <c r="O23" s="11"/>
      <c r="P23" s="11"/>
    </row>
    <row r="24" spans="2:16">
      <c r="N24" s="11"/>
      <c r="O24" s="11"/>
      <c r="P24" s="11"/>
    </row>
    <row r="25" spans="2:16" hidden="1">
      <c r="B25" s="78"/>
      <c r="C25" s="79"/>
      <c r="D25" s="79"/>
      <c r="E25" s="79"/>
      <c r="F25" s="79"/>
      <c r="G25" s="79"/>
      <c r="H25" s="79"/>
      <c r="I25" s="79"/>
      <c r="N25" s="11"/>
      <c r="O25" s="11"/>
      <c r="P25" s="11"/>
    </row>
    <row r="26" spans="2:16" hidden="1">
      <c r="B26" s="64"/>
      <c r="C26" s="65"/>
      <c r="D26" s="64"/>
      <c r="E26" s="64"/>
      <c r="F26" s="64"/>
      <c r="G26" s="64"/>
      <c r="H26" s="64"/>
      <c r="I26" s="64"/>
    </row>
    <row r="27" spans="2:16" hidden="1">
      <c r="B27" s="64"/>
      <c r="C27" s="64"/>
      <c r="D27" s="66" t="s">
        <v>87</v>
      </c>
      <c r="E27" s="64"/>
      <c r="F27" s="64"/>
      <c r="G27" s="64"/>
      <c r="H27" s="64"/>
      <c r="I27" s="64"/>
    </row>
    <row r="28" spans="2:16" hidden="1">
      <c r="B28" s="64"/>
      <c r="C28" s="64"/>
      <c r="D28" s="67" t="s">
        <v>88</v>
      </c>
      <c r="E28" s="64"/>
      <c r="F28" s="64"/>
      <c r="G28" s="64"/>
      <c r="H28" s="64"/>
      <c r="I28" s="64"/>
    </row>
    <row r="29" spans="2:16" hidden="1">
      <c r="B29" s="64"/>
      <c r="C29" s="64"/>
      <c r="D29" s="68" t="s">
        <v>89</v>
      </c>
      <c r="E29" s="64"/>
      <c r="F29" s="64"/>
      <c r="G29" s="64"/>
      <c r="H29" s="64"/>
      <c r="I29" s="64"/>
    </row>
    <row r="30" spans="2:16" hidden="1">
      <c r="B30" s="64"/>
      <c r="C30" s="64"/>
      <c r="D30" s="64"/>
      <c r="E30" s="64"/>
      <c r="F30" s="64"/>
      <c r="G30" s="64"/>
      <c r="H30" s="64"/>
      <c r="I30" s="64"/>
    </row>
    <row r="31" spans="2:16" hidden="1">
      <c r="B31" s="64"/>
      <c r="C31" s="64"/>
      <c r="D31" s="64"/>
      <c r="E31" s="64"/>
      <c r="F31" s="64"/>
      <c r="G31" s="64"/>
      <c r="H31" s="64"/>
      <c r="I31" s="64"/>
    </row>
    <row r="32" spans="2:16" hidden="1">
      <c r="B32" s="78"/>
      <c r="C32" s="79"/>
      <c r="D32" s="79"/>
      <c r="E32" s="79"/>
      <c r="F32" s="79"/>
      <c r="G32" s="79"/>
      <c r="H32" s="79"/>
      <c r="I32" s="79"/>
    </row>
    <row r="33" hidden="1"/>
  </sheetData>
  <mergeCells count="10">
    <mergeCell ref="B17:F17"/>
    <mergeCell ref="B18:F18"/>
    <mergeCell ref="B25:I25"/>
    <mergeCell ref="B32:I32"/>
    <mergeCell ref="J12:K12"/>
    <mergeCell ref="L12:M12"/>
    <mergeCell ref="J13:K13"/>
    <mergeCell ref="J14:K14"/>
    <mergeCell ref="J15:K15"/>
    <mergeCell ref="J16:K16"/>
  </mergeCells>
  <hyperlinks>
    <hyperlink ref="I18" r:id="rId1" xr:uid="{9DD3164A-2250-48C9-9F1F-A2B8BD2FC281}"/>
    <hyperlink ref="C21" r:id="rId2" xr:uid="{A1A91605-EAAE-4EDF-B466-CC4634390D3C}"/>
    <hyperlink ref="C20" r:id="rId3" xr:uid="{35079AD7-5828-4138-8854-5011EF331AFD}"/>
    <hyperlink ref="D29" r:id="rId4" xr:uid="{5B5FA9D6-D926-4EBE-9A11-71DA6B17BA1F}"/>
  </hyperlinks>
  <pageMargins left="0.7" right="0.7" top="0.75" bottom="0.75" header="0.3" footer="0.3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C8C52-449A-4C54-8FAA-0387C21C6742}">
  <sheetPr codeName="Sheet2"/>
  <dimension ref="A1:V34"/>
  <sheetViews>
    <sheetView topLeftCell="A10" workbookViewId="0">
      <selection activeCell="M19" sqref="M19"/>
    </sheetView>
  </sheetViews>
  <sheetFormatPr defaultRowHeight="13.8"/>
  <cols>
    <col min="2" max="2" width="11.796875" customWidth="1"/>
    <col min="3" max="3" width="10.796875" customWidth="1"/>
    <col min="4" max="4" width="7.59765625" customWidth="1"/>
    <col min="5" max="5" width="10.296875" customWidth="1"/>
    <col min="6" max="6" width="9.296875" customWidth="1"/>
    <col min="7" max="7" width="7.796875" customWidth="1"/>
    <col min="8" max="8" width="12.3984375" customWidth="1"/>
    <col min="9" max="9" width="13.3984375" customWidth="1"/>
    <col min="10" max="10" width="10.09765625" customWidth="1"/>
    <col min="11" max="11" width="9" bestFit="1" customWidth="1"/>
    <col min="15" max="15" width="14.3984375" customWidth="1"/>
  </cols>
  <sheetData>
    <row r="1" spans="1:22">
      <c r="C1">
        <v>1</v>
      </c>
      <c r="D1">
        <v>2</v>
      </c>
      <c r="E1">
        <v>3</v>
      </c>
      <c r="F1">
        <v>4</v>
      </c>
      <c r="G1">
        <v>5</v>
      </c>
      <c r="H1">
        <v>6</v>
      </c>
      <c r="I1">
        <v>7</v>
      </c>
      <c r="J1">
        <v>8</v>
      </c>
      <c r="L1">
        <v>169</v>
      </c>
      <c r="M1">
        <f>SUM(L4:L8)</f>
        <v>32</v>
      </c>
      <c r="O1">
        <v>1</v>
      </c>
      <c r="P1">
        <v>2</v>
      </c>
      <c r="Q1">
        <v>3</v>
      </c>
      <c r="R1">
        <v>4</v>
      </c>
      <c r="S1">
        <v>5</v>
      </c>
      <c r="T1">
        <v>6</v>
      </c>
      <c r="U1">
        <v>7</v>
      </c>
      <c r="V1">
        <v>8</v>
      </c>
    </row>
    <row r="2" spans="1:22">
      <c r="A2" t="s">
        <v>6</v>
      </c>
      <c r="B2">
        <v>1</v>
      </c>
      <c r="C2" s="6">
        <f>'XL-Test'!G44</f>
        <v>0</v>
      </c>
      <c r="D2" s="6">
        <f>'XL-Test'!H44</f>
        <v>0</v>
      </c>
      <c r="E2" s="6">
        <f>'XL-Test'!I44</f>
        <v>0</v>
      </c>
      <c r="F2" s="9">
        <f>'XL-Test'!J44</f>
        <v>0</v>
      </c>
      <c r="G2" s="6">
        <f>'XL-Test'!K44</f>
        <v>0</v>
      </c>
      <c r="H2" s="6">
        <f>'XL-Test'!L44</f>
        <v>0</v>
      </c>
      <c r="I2" s="6">
        <f>'XL-Test'!M44</f>
        <v>0</v>
      </c>
      <c r="J2" s="6">
        <f>'XL-Test'!N44</f>
        <v>0</v>
      </c>
      <c r="N2">
        <v>1</v>
      </c>
      <c r="O2" t="e">
        <f ca="1">_xlfn.FORMULATEXT('XL-Test'!G44)</f>
        <v>#N/A</v>
      </c>
      <c r="P2" t="e">
        <f ca="1">_xlfn.FORMULATEXT('XL-Test'!H44)</f>
        <v>#N/A</v>
      </c>
      <c r="Q2" t="e">
        <f ca="1">_xlfn.FORMULATEXT('XL-Test'!I44)</f>
        <v>#N/A</v>
      </c>
      <c r="R2" t="e">
        <f ca="1">_xlfn.FORMULATEXT('XL-Test'!J44)</f>
        <v>#N/A</v>
      </c>
      <c r="S2" t="e">
        <f ca="1">_xlfn.FORMULATEXT('XL-Test'!K44)</f>
        <v>#N/A</v>
      </c>
      <c r="T2" t="e">
        <f ca="1">_xlfn.FORMULATEXT('XL-Test'!L44)</f>
        <v>#N/A</v>
      </c>
      <c r="U2" t="e">
        <f ca="1">_xlfn.FORMULATEXT('XL-Test'!M44)</f>
        <v>#N/A</v>
      </c>
      <c r="V2" t="e">
        <f ca="1">_xlfn.FORMULATEXT('XL-Test'!N44)</f>
        <v>#N/A</v>
      </c>
    </row>
    <row r="3" spans="1:22">
      <c r="A3" t="s">
        <v>90</v>
      </c>
      <c r="B3">
        <v>2</v>
      </c>
      <c r="C3" s="6">
        <f>'XL-Test'!G45</f>
        <v>0</v>
      </c>
      <c r="D3" s="6">
        <f>'XL-Test'!H45</f>
        <v>0</v>
      </c>
      <c r="E3" s="6">
        <f>'XL-Test'!I45</f>
        <v>0</v>
      </c>
      <c r="F3" s="9">
        <f>'XL-Test'!J45</f>
        <v>0</v>
      </c>
      <c r="G3" s="6">
        <f>'XL-Test'!K45</f>
        <v>0</v>
      </c>
      <c r="H3" s="6">
        <f>'XL-Test'!L45</f>
        <v>0</v>
      </c>
      <c r="I3" s="6">
        <f>'XL-Test'!M45</f>
        <v>0</v>
      </c>
      <c r="J3" s="6">
        <f>'XL-Test'!N45</f>
        <v>0</v>
      </c>
      <c r="N3">
        <v>2</v>
      </c>
      <c r="O3" t="e">
        <f ca="1">P2</f>
        <v>#N/A</v>
      </c>
    </row>
    <row r="4" spans="1:22">
      <c r="B4">
        <v>3</v>
      </c>
      <c r="C4" s="6">
        <f>'XL-Test'!G46</f>
        <v>0</v>
      </c>
      <c r="D4" s="6">
        <f>'XL-Test'!H46</f>
        <v>0</v>
      </c>
      <c r="E4" s="6">
        <f>'XL-Test'!I46</f>
        <v>0</v>
      </c>
      <c r="F4" s="9">
        <f>'XL-Test'!J46</f>
        <v>0</v>
      </c>
      <c r="G4" s="6">
        <f>'XL-Test'!K46</f>
        <v>0</v>
      </c>
      <c r="H4" s="6">
        <f>'XL-Test'!L46</f>
        <v>0</v>
      </c>
      <c r="I4" s="6">
        <f>'XL-Test'!M46</f>
        <v>0</v>
      </c>
      <c r="J4" s="6">
        <f>'XL-Test'!N46</f>
        <v>0</v>
      </c>
      <c r="L4">
        <v>1</v>
      </c>
      <c r="N4">
        <v>3</v>
      </c>
      <c r="O4" t="e">
        <f ca="1">Q2</f>
        <v>#N/A</v>
      </c>
    </row>
    <row r="5" spans="1:22">
      <c r="B5">
        <v>4</v>
      </c>
      <c r="C5" s="6">
        <f>'XL-Test'!G47</f>
        <v>0</v>
      </c>
      <c r="D5" s="6">
        <f>'XL-Test'!H47</f>
        <v>0</v>
      </c>
      <c r="E5" s="6">
        <f>'XL-Test'!I47</f>
        <v>0</v>
      </c>
      <c r="F5" s="9">
        <f>'XL-Test'!J47</f>
        <v>0</v>
      </c>
      <c r="G5" s="6">
        <f>'XL-Test'!K47</f>
        <v>0</v>
      </c>
      <c r="H5" s="6">
        <f>'XL-Test'!L47</f>
        <v>0</v>
      </c>
      <c r="I5" s="6">
        <f>'XL-Test'!M47</f>
        <v>0</v>
      </c>
      <c r="J5" s="6">
        <f>'XL-Test'!N47</f>
        <v>0</v>
      </c>
      <c r="L5">
        <v>2</v>
      </c>
      <c r="N5">
        <v>4</v>
      </c>
      <c r="O5" t="e">
        <f ca="1">R2</f>
        <v>#N/A</v>
      </c>
    </row>
    <row r="6" spans="1:22">
      <c r="B6">
        <v>5</v>
      </c>
      <c r="C6" s="6">
        <f>'XL-Test'!G48</f>
        <v>0</v>
      </c>
      <c r="D6" s="6">
        <f>'XL-Test'!H48</f>
        <v>0</v>
      </c>
      <c r="E6" s="6">
        <f>'XL-Test'!I48</f>
        <v>0</v>
      </c>
      <c r="F6" s="9">
        <f>'XL-Test'!J48</f>
        <v>0</v>
      </c>
      <c r="G6" s="6">
        <f>'XL-Test'!K48</f>
        <v>0</v>
      </c>
      <c r="H6" s="6">
        <f>'XL-Test'!L48</f>
        <v>0</v>
      </c>
      <c r="I6" s="6">
        <f>'XL-Test'!M48</f>
        <v>0</v>
      </c>
      <c r="J6" s="6">
        <f>'XL-Test'!N48</f>
        <v>0</v>
      </c>
      <c r="L6">
        <v>3</v>
      </c>
      <c r="N6">
        <v>5</v>
      </c>
      <c r="O6" t="e">
        <f ca="1">S2</f>
        <v>#N/A</v>
      </c>
    </row>
    <row r="7" spans="1:22">
      <c r="B7">
        <v>6</v>
      </c>
      <c r="C7" s="6">
        <f>'XL-Test'!G49</f>
        <v>0</v>
      </c>
      <c r="D7" s="6">
        <f>'XL-Test'!H49</f>
        <v>0</v>
      </c>
      <c r="E7" s="6">
        <f>'XL-Test'!I49</f>
        <v>0</v>
      </c>
      <c r="F7" s="9">
        <f>'XL-Test'!J49</f>
        <v>0</v>
      </c>
      <c r="G7" s="6">
        <f>'XL-Test'!K49</f>
        <v>0</v>
      </c>
      <c r="H7" s="6">
        <f>'XL-Test'!L49</f>
        <v>0</v>
      </c>
      <c r="I7" s="6">
        <f>'XL-Test'!M49</f>
        <v>0</v>
      </c>
      <c r="J7" s="6">
        <f>'XL-Test'!N49</f>
        <v>0</v>
      </c>
      <c r="L7">
        <v>29</v>
      </c>
      <c r="N7">
        <v>6</v>
      </c>
      <c r="O7" t="e">
        <f ca="1">T2</f>
        <v>#N/A</v>
      </c>
    </row>
    <row r="8" spans="1:22">
      <c r="B8">
        <v>7</v>
      </c>
      <c r="C8" s="6">
        <f>'XL-Test'!G50</f>
        <v>0</v>
      </c>
      <c r="D8" s="6">
        <f>'XL-Test'!H50</f>
        <v>0</v>
      </c>
      <c r="E8" s="6">
        <f>'XL-Test'!I50</f>
        <v>0</v>
      </c>
      <c r="F8" s="9">
        <f>'XL-Test'!J50</f>
        <v>0</v>
      </c>
      <c r="G8" s="6">
        <f>'XL-Test'!K50</f>
        <v>0</v>
      </c>
      <c r="H8" s="6">
        <f>'XL-Test'!L50</f>
        <v>0</v>
      </c>
      <c r="I8" s="6">
        <f>'XL-Test'!M50</f>
        <v>0</v>
      </c>
      <c r="J8" s="6">
        <f>'XL-Test'!N50</f>
        <v>0</v>
      </c>
      <c r="L8">
        <v>-3</v>
      </c>
      <c r="N8">
        <v>7</v>
      </c>
      <c r="O8" t="e">
        <f ca="1">U2</f>
        <v>#N/A</v>
      </c>
    </row>
    <row r="9" spans="1:22">
      <c r="B9">
        <v>8</v>
      </c>
      <c r="C9" s="6">
        <f>'XL-Test'!G51</f>
        <v>0</v>
      </c>
      <c r="D9" s="6">
        <f>'XL-Test'!H51</f>
        <v>0</v>
      </c>
      <c r="E9" s="6">
        <f>'XL-Test'!I51</f>
        <v>0</v>
      </c>
      <c r="F9" s="9">
        <f>'XL-Test'!J51</f>
        <v>0</v>
      </c>
      <c r="G9" s="6">
        <f>'XL-Test'!K51</f>
        <v>0</v>
      </c>
      <c r="H9" s="6">
        <f>'XL-Test'!L51</f>
        <v>0</v>
      </c>
      <c r="I9" s="6">
        <f>'XL-Test'!M51</f>
        <v>0</v>
      </c>
      <c r="J9" s="6">
        <f>'XL-Test'!N51</f>
        <v>0</v>
      </c>
      <c r="N9">
        <v>8</v>
      </c>
      <c r="O9" t="e">
        <f ca="1">V2</f>
        <v>#N/A</v>
      </c>
    </row>
    <row r="10" spans="1:22">
      <c r="B10">
        <v>9</v>
      </c>
      <c r="C10" s="6">
        <f>'XL-Test'!G52</f>
        <v>0</v>
      </c>
      <c r="D10" s="6">
        <f>'XL-Test'!H52</f>
        <v>0</v>
      </c>
      <c r="E10" s="6">
        <f>'XL-Test'!I52</f>
        <v>0</v>
      </c>
      <c r="F10" s="9">
        <f>'XL-Test'!J52</f>
        <v>0</v>
      </c>
      <c r="G10" s="6">
        <f>'XL-Test'!K52</f>
        <v>0</v>
      </c>
      <c r="H10" s="6">
        <f>'XL-Test'!L52</f>
        <v>0</v>
      </c>
      <c r="I10" s="6">
        <f>'XL-Test'!M52</f>
        <v>0</v>
      </c>
      <c r="J10" s="6">
        <f>'XL-Test'!N52</f>
        <v>0</v>
      </c>
    </row>
    <row r="11" spans="1:22">
      <c r="B11">
        <v>10</v>
      </c>
      <c r="C11" s="6">
        <f>'XL-Test'!G53</f>
        <v>0</v>
      </c>
      <c r="D11" s="6">
        <f>'XL-Test'!H53</f>
        <v>0</v>
      </c>
      <c r="E11" s="6">
        <f>'XL-Test'!I53</f>
        <v>0</v>
      </c>
      <c r="F11" s="9">
        <f>'XL-Test'!J53</f>
        <v>0</v>
      </c>
      <c r="G11" s="6">
        <f>'XL-Test'!K53</f>
        <v>0</v>
      </c>
      <c r="H11" s="6">
        <f>'XL-Test'!L53</f>
        <v>0</v>
      </c>
      <c r="I11" s="6">
        <f>'XL-Test'!M53</f>
        <v>0</v>
      </c>
      <c r="J11" s="6">
        <f>'XL-Test'!N53</f>
        <v>0</v>
      </c>
    </row>
    <row r="12" spans="1:22">
      <c r="B12">
        <v>11</v>
      </c>
      <c r="C12" s="6">
        <f>'XL-Test'!G54</f>
        <v>0</v>
      </c>
      <c r="D12" s="6">
        <f>'XL-Test'!H54</f>
        <v>0</v>
      </c>
      <c r="E12" s="6">
        <f>'XL-Test'!I54</f>
        <v>0</v>
      </c>
      <c r="F12" s="9">
        <f>'XL-Test'!J54</f>
        <v>0</v>
      </c>
      <c r="G12" s="6">
        <f>'XL-Test'!K54</f>
        <v>0</v>
      </c>
      <c r="H12" s="6">
        <f>'XL-Test'!L54</f>
        <v>0</v>
      </c>
      <c r="I12" s="6">
        <f>'XL-Test'!M54</f>
        <v>0</v>
      </c>
      <c r="J12" s="6">
        <f>'XL-Test'!N54</f>
        <v>0</v>
      </c>
    </row>
    <row r="13" spans="1:22">
      <c r="B13">
        <v>12</v>
      </c>
      <c r="C13" s="6">
        <f>'XL-Test'!G55</f>
        <v>0</v>
      </c>
      <c r="D13" s="6">
        <f>'XL-Test'!H55</f>
        <v>0</v>
      </c>
      <c r="E13" s="6">
        <f>'XL-Test'!I55</f>
        <v>0</v>
      </c>
      <c r="F13" s="9">
        <f>'XL-Test'!J55</f>
        <v>0</v>
      </c>
      <c r="G13" s="6">
        <f>'XL-Test'!K55</f>
        <v>0</v>
      </c>
      <c r="H13" s="6">
        <f>'XL-Test'!L55</f>
        <v>0</v>
      </c>
      <c r="I13" s="6">
        <f>'XL-Test'!M55</f>
        <v>0</v>
      </c>
      <c r="J13" s="6">
        <f>'XL-Test'!N55</f>
        <v>0</v>
      </c>
    </row>
    <row r="14" spans="1:22">
      <c r="B14">
        <v>13</v>
      </c>
      <c r="C14" s="6">
        <f>'XL-Test'!G56</f>
        <v>0</v>
      </c>
      <c r="D14" s="6">
        <f>'XL-Test'!H56</f>
        <v>0</v>
      </c>
      <c r="E14" s="6">
        <f>'XL-Test'!I56</f>
        <v>0</v>
      </c>
      <c r="F14" s="9">
        <f>'XL-Test'!J56</f>
        <v>0</v>
      </c>
      <c r="G14" s="6">
        <f>'XL-Test'!K56</f>
        <v>0</v>
      </c>
      <c r="H14" s="6">
        <f>'XL-Test'!L56</f>
        <v>0</v>
      </c>
      <c r="I14" s="6">
        <f>'XL-Test'!M56</f>
        <v>0</v>
      </c>
      <c r="J14" s="6">
        <f>'XL-Test'!N56</f>
        <v>0</v>
      </c>
    </row>
    <row r="15" spans="1:22">
      <c r="B15">
        <v>14</v>
      </c>
      <c r="C15" s="6">
        <f>'XL-Test'!G57</f>
        <v>0</v>
      </c>
      <c r="D15" s="6">
        <f>'XL-Test'!H57</f>
        <v>0</v>
      </c>
      <c r="E15" s="6">
        <f>'XL-Test'!I57</f>
        <v>0</v>
      </c>
      <c r="F15" s="9">
        <f>'XL-Test'!J57</f>
        <v>0</v>
      </c>
      <c r="G15" s="6">
        <f>'XL-Test'!K57</f>
        <v>0</v>
      </c>
      <c r="H15" s="6">
        <f>'XL-Test'!L57</f>
        <v>0</v>
      </c>
      <c r="I15" s="6">
        <f>'XL-Test'!M57</f>
        <v>0</v>
      </c>
      <c r="J15" s="6">
        <f>'XL-Test'!N57</f>
        <v>0</v>
      </c>
    </row>
    <row r="16" spans="1:22">
      <c r="C16" s="6"/>
      <c r="D16" s="6"/>
      <c r="E16" s="6"/>
      <c r="F16" s="6"/>
      <c r="G16" s="6"/>
      <c r="H16" s="6"/>
      <c r="I16" s="6"/>
      <c r="J16" s="6"/>
    </row>
    <row r="17" spans="2:16">
      <c r="C17" s="6">
        <f>(SUM(C2:C15)+C2+C5+C8+C10+C13+C15)*24</f>
        <v>0</v>
      </c>
      <c r="D17" s="6">
        <f>(SUM(D2:D15)+D2+D5+D8+D10+D13+D15)*45</f>
        <v>0</v>
      </c>
      <c r="E17" s="6">
        <f t="shared" ref="E17:J17" si="0">SUM(E2:E15)+E2+E5+E8+E10+E13+E15</f>
        <v>0</v>
      </c>
      <c r="F17" s="6">
        <f>(SUM(F2:F15)+F2+F5+F8+F10+F13+F15)*10000</f>
        <v>0</v>
      </c>
      <c r="G17" s="6">
        <f t="shared" si="0"/>
        <v>0</v>
      </c>
      <c r="H17" s="6">
        <f t="shared" si="0"/>
        <v>0</v>
      </c>
      <c r="I17" s="6">
        <f t="shared" si="0"/>
        <v>0</v>
      </c>
      <c r="J17" s="6">
        <f t="shared" si="0"/>
        <v>0</v>
      </c>
    </row>
    <row r="19" spans="2:16">
      <c r="B19" t="s">
        <v>7</v>
      </c>
      <c r="C19">
        <v>5054</v>
      </c>
      <c r="D19">
        <v>1542</v>
      </c>
      <c r="E19">
        <v>8966</v>
      </c>
      <c r="F19">
        <v>1610</v>
      </c>
      <c r="G19">
        <v>6984</v>
      </c>
      <c r="H19">
        <v>2809</v>
      </c>
      <c r="I19">
        <v>3651</v>
      </c>
      <c r="J19">
        <v>4316</v>
      </c>
      <c r="O19">
        <v>125</v>
      </c>
      <c r="P19" t="s">
        <v>32</v>
      </c>
    </row>
    <row r="20" spans="2:16">
      <c r="C20" t="str">
        <f ca="1">IFERROR(DEC2HEX(IF(AND(NOT(OR(C2=0,C2="")),C25),C17,C19)),"EEE")</f>
        <v>13BE</v>
      </c>
      <c r="D20" t="str">
        <f t="shared" ref="D20:J20" ca="1" si="1">IFERROR(DEC2HEX(IF(AND(NOT(OR(D2=0,D2="")),D25),D17,D19)),"EEE")</f>
        <v>606</v>
      </c>
      <c r="E20" t="str">
        <f t="shared" ca="1" si="1"/>
        <v>2306</v>
      </c>
      <c r="F20" t="str">
        <f t="shared" ca="1" si="1"/>
        <v>64A</v>
      </c>
      <c r="G20" t="str">
        <f t="shared" ca="1" si="1"/>
        <v>1B48</v>
      </c>
      <c r="H20" t="str">
        <f t="shared" ca="1" si="1"/>
        <v>AF9</v>
      </c>
      <c r="I20" t="str">
        <f t="shared" ca="1" si="1"/>
        <v>E43</v>
      </c>
      <c r="J20" t="str">
        <f t="shared" ca="1" si="1"/>
        <v>10DC</v>
      </c>
      <c r="O20">
        <v>146</v>
      </c>
      <c r="P20" t="s">
        <v>33</v>
      </c>
    </row>
    <row r="21" spans="2:16">
      <c r="O21">
        <v>169</v>
      </c>
      <c r="P21" t="s">
        <v>0</v>
      </c>
    </row>
    <row r="22" spans="2:16">
      <c r="B22" t="b">
        <v>1</v>
      </c>
      <c r="C22" t="str">
        <f>DEC2HEX(RIGHT(C19,2)+COLUMN())</f>
        <v>39</v>
      </c>
      <c r="D22" t="str">
        <f t="shared" ref="D22:J22" si="2">DEC2HEX(RIGHT(D19,2)+COLUMN())</f>
        <v>2E</v>
      </c>
      <c r="E22" t="str">
        <f t="shared" si="2"/>
        <v>47</v>
      </c>
      <c r="F22" t="str">
        <f t="shared" si="2"/>
        <v>10</v>
      </c>
      <c r="G22" t="str">
        <f t="shared" si="2"/>
        <v>5B</v>
      </c>
      <c r="H22" t="str">
        <f t="shared" si="2"/>
        <v>11</v>
      </c>
      <c r="I22" t="str">
        <f t="shared" si="2"/>
        <v>3C</v>
      </c>
      <c r="J22" t="str">
        <f t="shared" si="2"/>
        <v>1A</v>
      </c>
      <c r="O22">
        <v>148</v>
      </c>
      <c r="P22" t="s">
        <v>34</v>
      </c>
    </row>
    <row r="23" spans="2:16">
      <c r="B23" t="b">
        <v>0</v>
      </c>
      <c r="C23" t="str">
        <f>DEC2HEX(LEFT(C19,2)+COLUMN())</f>
        <v>35</v>
      </c>
      <c r="D23" t="str">
        <f t="shared" ref="D23:J23" si="3">DEC2HEX(LEFT(D19,2)+COLUMN())</f>
        <v>13</v>
      </c>
      <c r="E23" t="str">
        <f t="shared" si="3"/>
        <v>5E</v>
      </c>
      <c r="F23" t="str">
        <f t="shared" si="3"/>
        <v>16</v>
      </c>
      <c r="G23" t="str">
        <f t="shared" si="3"/>
        <v>4C</v>
      </c>
      <c r="H23" t="str">
        <f t="shared" si="3"/>
        <v>24</v>
      </c>
      <c r="I23" t="str">
        <f t="shared" si="3"/>
        <v>2D</v>
      </c>
      <c r="J23" t="str">
        <f t="shared" si="3"/>
        <v>35</v>
      </c>
    </row>
    <row r="25" spans="2:16">
      <c r="B25" t="s">
        <v>30</v>
      </c>
      <c r="C25" t="b">
        <f t="shared" ref="C25:J25" ca="1" si="4">AND(ISNUMBER(FIND("=",O2)),ISNUMBER(FIND("4",O2)))</f>
        <v>0</v>
      </c>
      <c r="D25" t="b">
        <f t="shared" ca="1" si="4"/>
        <v>0</v>
      </c>
      <c r="E25" t="b">
        <f t="shared" ca="1" si="4"/>
        <v>0</v>
      </c>
      <c r="F25" t="b">
        <f t="shared" ca="1" si="4"/>
        <v>0</v>
      </c>
      <c r="G25" t="b">
        <f t="shared" ca="1" si="4"/>
        <v>0</v>
      </c>
      <c r="H25" t="b">
        <f t="shared" ca="1" si="4"/>
        <v>0</v>
      </c>
      <c r="I25" t="b">
        <f t="shared" ca="1" si="4"/>
        <v>0</v>
      </c>
      <c r="J25" t="b">
        <f t="shared" ca="1" si="4"/>
        <v>0</v>
      </c>
    </row>
    <row r="26" spans="2:16">
      <c r="B26" t="s">
        <v>31</v>
      </c>
      <c r="C26" t="b">
        <f ca="1">ISNUMBER(FIND("+",SUBSTITUTE(O2,"$","")))</f>
        <v>0</v>
      </c>
      <c r="D26" t="b">
        <f ca="1">ISNUMBER(FIND("-",SUBSTITUTE(P2,"$","")))</f>
        <v>0</v>
      </c>
      <c r="E26" t="b">
        <f ca="1">ISNUMBER(FIND("*",SUBSTITUTE(Q2,"$","")))</f>
        <v>0</v>
      </c>
      <c r="F26" t="b">
        <f ca="1">ISNUMBER(FIND("/",SUBSTITUTE(R2,"$","")))</f>
        <v>0</v>
      </c>
      <c r="G26" t="b">
        <f ca="1">ISNUMBER(FIND("*",SUBSTITUTE(S2,"$","")))</f>
        <v>0</v>
      </c>
      <c r="H26" t="b">
        <f ca="1">ISNUMBER(FIND("^",SUBSTITUTE(T2,"$","")))</f>
        <v>0</v>
      </c>
      <c r="I26" t="b">
        <f ca="1">ISNUMBER(FIND("*",SUBSTITUTE(U2,"$","")))</f>
        <v>0</v>
      </c>
      <c r="J26" t="b">
        <f ca="1">AND(ISNUMBER(FIND("*",SUBSTITUTE(V2,"$",""))),ISNUMBER(FIND("-",SUBSTITUTE(V2,"$",""))))</f>
        <v>0</v>
      </c>
    </row>
    <row r="28" spans="2:16">
      <c r="C28" t="str">
        <f ca="1">IF(C26,C22,C23)&amp;"-"&amp;C20&amp;";"</f>
        <v>35-13BE;</v>
      </c>
      <c r="D28" t="str">
        <f t="shared" ref="D28:I28" ca="1" si="5">IF(D26,D22,D23)&amp;"-"&amp;D20&amp;";"</f>
        <v>13-606;</v>
      </c>
      <c r="E28" t="str">
        <f t="shared" ca="1" si="5"/>
        <v>5E-2306;</v>
      </c>
      <c r="F28" t="str">
        <f t="shared" ca="1" si="5"/>
        <v>16-64A;</v>
      </c>
      <c r="G28" t="str">
        <f t="shared" ca="1" si="5"/>
        <v>4C-1B48;</v>
      </c>
      <c r="H28" t="str">
        <f t="shared" ca="1" si="5"/>
        <v>24-AF9;</v>
      </c>
      <c r="I28" t="str">
        <f t="shared" ca="1" si="5"/>
        <v>2D-E43;</v>
      </c>
      <c r="J28" t="str">
        <f ca="1">IF(J26,J22,J23)&amp;"-"&amp;J20</f>
        <v>35-10DC</v>
      </c>
    </row>
    <row r="30" spans="2:16">
      <c r="C30" t="str">
        <f ca="1">A3&amp;"|"&amp;C28&amp;D28&amp;E28&amp;F28&amp;G28&amp;H28&amp;I28&amp;J28</f>
        <v>EA6|35-13BE;13-606;5E-2306;16-64A;4C-1B48;24-AF9;2D-E43;35-10DC</v>
      </c>
    </row>
    <row r="32" spans="2:16">
      <c r="C32" t="str">
        <f ca="1">C30</f>
        <v>EA6|35-13BE;13-606;5E-2306;16-64A;4C-1B48;24-AF9;2D-E43;35-10DC</v>
      </c>
    </row>
    <row r="34" spans="3:3">
      <c r="C34" t="str" cm="1">
        <f t="array" aca="1" ref="C34" ca="1">INDIRECT(VLOOKUP(L1,O19:P22,2,0)&amp;Baris)</f>
        <v>EA6|35-13BE;13-606;5E-2306;16-64A;4C-1B48;24-AF9;2D-E43;35-10DC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XL-Test</vt:lpstr>
      <vt:lpstr>About</vt:lpstr>
      <vt:lpstr>DF!Baris</vt:lpstr>
      <vt:lpstr>kode_jawaban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andi setiadi</dc:creator>
  <cp:lastModifiedBy>ACER</cp:lastModifiedBy>
  <dcterms:created xsi:type="dcterms:W3CDTF">2025-08-21T10:48:53Z</dcterms:created>
  <dcterms:modified xsi:type="dcterms:W3CDTF">2026-04-18T02:52:02Z</dcterms:modified>
</cp:coreProperties>
</file>